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0"/>
          </rPr>
          <t>TRANSFERENCIA DE GASTOS CORRIENTES</t>
        </r>
      </text>
    </comment>
    <comment ref="F31" authorId="0">
      <text>
        <r>
          <rPr>
            <sz val="8"/>
            <rFont val="Tahoma"/>
            <family val="0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<sst xmlns="http://schemas.openxmlformats.org/spreadsheetml/2006/main" count="129" uniqueCount="99">
  <si>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</si>
  <si>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</si>
  <si>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</si>
  <si>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</si>
  <si>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</si>
  <si>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</si>
  <si>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</si>
  <si>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</si>
  <si>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</si>
  <si>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</si>
  <si>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</si>
  <si>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</si>
  <si>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</si>
  <si>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</si>
  <si>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</si>
  <si>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</si>
  <si>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</si>
  <si>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</si>
  <si>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</si>
  <si>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</si>
  <si>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</si>
  <si>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</si>
  <si>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</si>
  <si>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</si>
  <si>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</si>
  <si>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</si>
  <si>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</si>
  <si>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</si>
  <si>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</si>
  <si>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</si>
  <si>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</si>
  <si>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</si>
  <si>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</si>
  <si>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</si>
  <si>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</si>
  <si>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</si>
  <si>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</si>
  <si>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</si>
  <si>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</si>
  <si>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</si>
  <si>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</si>
  <si>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</si>
  <si>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VARIACION CAJA Y BANCO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</si>
  <si>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</si>
  <si>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</si>
  <si>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</si>
  <si>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</si>
  <si>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</si>
  <si>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</si>
  <si>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</si>
  <si>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</si>
  <si>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</si>
  <si>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</si>
  <si>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</si>
  <si>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</si>
  <si>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</si>
  <si>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</si>
  <si>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</si>
  <si>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</si>
  <si>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</si>
  <si>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</si>
  <si>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</si>
  <si>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</si>
  <si>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</si>
  <si>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</si>
  <si>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</si>
  <si>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</si>
  <si>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</si>
  <si>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</si>
  <si>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</si>
  <si>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</si>
  <si>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</si>
  <si>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</si>
  <si>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</si>
  <si>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</si>
  <si>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</si>
  <si>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</si>
  <si>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</si>
  <si>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</si>
  <si>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</si>
  <si>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</si>
  <si>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</si>
  <si>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</si>
  <si>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</si>
  <si>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</si>
  <si>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</si>
  <si>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</si>
  <si>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</si>
  <si>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Acum. Años Anteriores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</si>
  <si>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</si>
  <si>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</si>
  <si>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</si>
  <si>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</si>
  <si>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</si>
  <si>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</si>
  <si>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</si>
  <si>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AÑO:2016</t>
  </si>
  <si>
    <t>AL 30/11/2016</t>
  </si>
  <si>
    <t>Mes: noviembre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</si>
</sst>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171" fontId="5" fillId="0" borderId="0" xfId="46" applyFont="1" applyBorder="1" applyAlignment="1">
      <alignment horizontal="center"/>
    </xf>
    <xf numFmtId="171" fontId="6" fillId="0" borderId="0" xfId="46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center"/>
    </xf>
    <xf numFmtId="171" fontId="8" fillId="33" borderId="18" xfId="46" applyFont="1" applyFill="1" applyBorder="1" applyAlignment="1">
      <alignment horizontal="right" vertical="top"/>
    </xf>
    <xf numFmtId="171" fontId="9" fillId="0" borderId="18" xfId="46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71" fontId="8" fillId="33" borderId="18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71" fontId="9" fillId="0" borderId="18" xfId="46" applyFont="1" applyBorder="1" applyAlignment="1">
      <alignment vertical="top"/>
    </xf>
    <xf numFmtId="171" fontId="8" fillId="0" borderId="18" xfId="46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171" fontId="8" fillId="0" borderId="18" xfId="46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71" fontId="8" fillId="0" borderId="24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171" fontId="2" fillId="0" borderId="35" xfId="46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1" fontId="2" fillId="0" borderId="35" xfId="46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35" xfId="46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71" fontId="3" fillId="0" borderId="21" xfId="46" applyFont="1" applyBorder="1" applyAlignment="1">
      <alignment horizontal="center"/>
    </xf>
    <xf numFmtId="171" fontId="3" fillId="0" borderId="20" xfId="46" applyFont="1" applyBorder="1" applyAlignment="1">
      <alignment horizontal="center"/>
    </xf>
    <xf numFmtId="171" fontId="3" fillId="0" borderId="38" xfId="46" applyFont="1" applyBorder="1" applyAlignment="1">
      <alignment horizontal="center"/>
    </xf>
    <xf numFmtId="0" fontId="15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6" applyFont="1" applyBorder="1" applyAlignment="1">
      <alignment/>
    </xf>
    <xf numFmtId="171" fontId="3" fillId="0" borderId="0" xfId="46" applyFont="1" applyAlignment="1">
      <alignment/>
    </xf>
    <xf numFmtId="171" fontId="3" fillId="0" borderId="39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0" fontId="16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top"/>
    </xf>
    <xf numFmtId="14" fontId="6" fillId="0" borderId="46" xfId="0" applyNumberFormat="1" applyFont="1" applyBorder="1" applyAlignment="1">
      <alignment horizontal="center" vertical="top"/>
    </xf>
    <xf numFmtId="9" fontId="6" fillId="0" borderId="46" xfId="46" applyNumberFormat="1" applyFont="1" applyBorder="1" applyAlignment="1">
      <alignment horizontal="center" vertical="top"/>
    </xf>
    <xf numFmtId="9" fontId="6" fillId="0" borderId="46" xfId="52" applyFont="1" applyBorder="1" applyAlignment="1">
      <alignment horizontal="center" vertical="top"/>
    </xf>
    <xf numFmtId="171" fontId="6" fillId="0" borderId="46" xfId="46" applyFont="1" applyBorder="1" applyAlignment="1">
      <alignment vertical="top"/>
    </xf>
    <xf numFmtId="171" fontId="6" fillId="0" borderId="47" xfId="46" applyFont="1" applyBorder="1" applyAlignment="1">
      <alignment vertical="top"/>
    </xf>
    <xf numFmtId="171" fontId="6" fillId="0" borderId="46" xfId="46" applyFont="1" applyBorder="1" applyAlignment="1">
      <alignment horizontal="center" vertical="top"/>
    </xf>
    <xf numFmtId="0" fontId="6" fillId="0" borderId="47" xfId="46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1" fontId="6" fillId="0" borderId="11" xfId="46" applyFont="1" applyBorder="1" applyAlignment="1">
      <alignment vertical="top"/>
    </xf>
    <xf numFmtId="171" fontId="6" fillId="0" borderId="40" xfId="46" applyFont="1" applyBorder="1" applyAlignment="1">
      <alignment vertical="top"/>
    </xf>
    <xf numFmtId="171" fontId="6" fillId="0" borderId="11" xfId="46" applyFont="1" applyBorder="1" applyAlignment="1">
      <alignment horizontal="center" vertical="top"/>
    </xf>
    <xf numFmtId="171" fontId="6" fillId="0" borderId="40" xfId="46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0" fontId="16" fillId="0" borderId="57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46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6" fillId="0" borderId="11" xfId="0" applyFont="1" applyBorder="1" applyAlignment="1">
      <alignment vertical="center" wrapText="1"/>
    </xf>
    <xf numFmtId="49" fontId="8" fillId="0" borderId="29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4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457200</xdr:colOff>
      <xdr:row>59</xdr:row>
      <xdr:rowOff>85725</xdr:rowOff>
    </xdr:from>
    <xdr:to>
      <xdr:col>3</xdr:col>
      <xdr:colOff>2543175</xdr:colOff>
      <xdr:row>64</xdr:row>
      <xdr:rowOff>66675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2305050" y="11163300"/>
          <a:ext cx="20859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288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714375</xdr:colOff>
      <xdr:row>94</xdr:row>
      <xdr:rowOff>85725</xdr:rowOff>
    </xdr:from>
    <xdr:to>
      <xdr:col>6</xdr:col>
      <xdr:colOff>590550</xdr:colOff>
      <xdr:row>99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62175" y="5143500"/>
          <a:ext cx="47339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305175"/>
          <a:ext cx="13144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85725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48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2</xdr:col>
      <xdr:colOff>0</xdr:colOff>
      <xdr:row>23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66675</xdr:rowOff>
    </xdr:from>
    <xdr:to>
      <xdr:col>2</xdr:col>
      <xdr:colOff>0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600575"/>
          <a:ext cx="523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20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2</xdr:col>
      <xdr:colOff>0</xdr:colOff>
      <xdr:row>19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76200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76200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76200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171450</xdr:colOff>
      <xdr:row>52</xdr:row>
      <xdr:rowOff>47625</xdr:rowOff>
    </xdr:from>
    <xdr:to>
      <xdr:col>7</xdr:col>
      <xdr:colOff>514350</xdr:colOff>
      <xdr:row>57</xdr:row>
      <xdr:rowOff>47625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5762625" y="8886825"/>
          <a:ext cx="2847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  Castellanos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zoomScalePageLayoutView="0" workbookViewId="0" topLeftCell="A25">
      <selection activeCell="D18" sqref="D18:D20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5.57421875" style="0" customWidth="1"/>
  </cols>
  <sheetData>
    <row r="5" spans="1:6" ht="12.75">
      <c r="A5" s="150"/>
      <c r="B5" s="150"/>
      <c r="C5" s="150"/>
      <c r="D5" s="150"/>
      <c r="E5" s="150"/>
      <c r="F5" s="150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51"/>
      <c r="B11" s="151"/>
      <c r="C11" s="151"/>
      <c r="D11" s="151"/>
      <c r="E11" s="151"/>
      <c r="F11" s="151"/>
      <c r="G11" s="2"/>
      <c r="H11" s="2"/>
      <c r="I11" s="2"/>
      <c r="J11" s="2"/>
      <c r="K11" s="2"/>
      <c r="L11" s="2"/>
    </row>
    <row r="12" spans="1:12" ht="15">
      <c r="A12" s="152" t="s">
        <v>0</v>
      </c>
      <c r="B12" s="152"/>
      <c r="C12" s="152"/>
      <c r="D12" s="152"/>
      <c r="E12" s="152"/>
      <c r="F12" s="152"/>
      <c r="G12" s="4"/>
      <c r="H12" s="4"/>
      <c r="I12" s="4"/>
      <c r="J12" s="4"/>
      <c r="K12" s="4"/>
      <c r="L12" s="4"/>
    </row>
    <row r="13" spans="1:12" ht="15">
      <c r="A13" s="153">
        <v>42675</v>
      </c>
      <c r="B13" s="152"/>
      <c r="C13" s="152"/>
      <c r="D13" s="152"/>
      <c r="E13" s="152"/>
      <c r="F13" s="152"/>
      <c r="G13" s="4"/>
      <c r="H13" s="4"/>
      <c r="I13" s="4"/>
      <c r="J13" s="4"/>
      <c r="K13" s="4"/>
      <c r="L13" s="4"/>
    </row>
    <row r="14" spans="1:12" ht="15">
      <c r="A14" s="152" t="s">
        <v>1</v>
      </c>
      <c r="B14" s="152"/>
      <c r="C14" s="152"/>
      <c r="D14" s="152"/>
      <c r="E14" s="152"/>
      <c r="F14" s="152"/>
      <c r="G14" s="4"/>
      <c r="H14" s="4"/>
      <c r="I14" s="4"/>
      <c r="J14" s="4"/>
      <c r="K14" s="4"/>
      <c r="L14" s="4"/>
    </row>
    <row r="15" spans="1:12" ht="12.75">
      <c r="A15" s="154" t="s">
        <v>2</v>
      </c>
      <c r="B15" s="154"/>
      <c r="C15" s="154"/>
      <c r="D15" s="154"/>
      <c r="E15" s="154"/>
      <c r="F15" s="154"/>
      <c r="G15" s="5"/>
      <c r="H15" s="5"/>
      <c r="I15" s="5"/>
      <c r="J15" s="5"/>
      <c r="K15" s="5"/>
      <c r="L15" s="5"/>
    </row>
    <row r="16" spans="1:6" ht="12.75">
      <c r="A16" s="155"/>
      <c r="B16" s="155"/>
      <c r="C16" s="155"/>
      <c r="D16" s="155"/>
      <c r="E16" s="155"/>
      <c r="F16" s="155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6" t="s">
        <v>3</v>
      </c>
      <c r="B18" s="157"/>
      <c r="C18" s="157"/>
      <c r="D18" s="157" t="s">
        <v>4</v>
      </c>
      <c r="E18" s="7"/>
      <c r="F18" s="161" t="s">
        <v>5</v>
      </c>
    </row>
    <row r="19" spans="1:6" ht="12.75">
      <c r="A19" s="158"/>
      <c r="B19" s="159"/>
      <c r="C19" s="159"/>
      <c r="D19" s="159"/>
      <c r="E19" s="8" t="s">
        <v>6</v>
      </c>
      <c r="F19" s="162"/>
    </row>
    <row r="20" spans="1:12" ht="12.75">
      <c r="A20" s="163" t="s">
        <v>7</v>
      </c>
      <c r="B20" s="164"/>
      <c r="C20" s="164"/>
      <c r="D20" s="160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/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13538768</v>
      </c>
    </row>
    <row r="28" spans="1:6" ht="15.75">
      <c r="A28" s="30"/>
      <c r="B28" s="31" t="s">
        <v>21</v>
      </c>
      <c r="C28" s="32"/>
      <c r="D28" s="33" t="s">
        <v>22</v>
      </c>
      <c r="E28" s="36"/>
      <c r="F28" s="37">
        <v>13508836</v>
      </c>
    </row>
    <row r="29" spans="1:6" ht="15.75">
      <c r="A29" s="30"/>
      <c r="B29" s="31"/>
      <c r="C29" s="32" t="s">
        <v>23</v>
      </c>
      <c r="D29" s="33" t="s">
        <v>24</v>
      </c>
      <c r="E29" s="36"/>
      <c r="F29" s="37"/>
    </row>
    <row r="30" spans="1:7" ht="15.75">
      <c r="A30" s="30" t="s">
        <v>25</v>
      </c>
      <c r="B30" s="31" t="s">
        <v>26</v>
      </c>
      <c r="C30" s="32"/>
      <c r="D30" s="33" t="s">
        <v>27</v>
      </c>
      <c r="E30" s="36"/>
      <c r="F30" s="37"/>
      <c r="G30" t="s">
        <v>28</v>
      </c>
    </row>
    <row r="31" spans="1:6" ht="15.75">
      <c r="A31" s="30"/>
      <c r="B31" s="31"/>
      <c r="C31" s="31" t="s">
        <v>29</v>
      </c>
      <c r="D31" s="33" t="s">
        <v>30</v>
      </c>
      <c r="E31" s="36"/>
      <c r="F31" s="37">
        <v>29932</v>
      </c>
    </row>
    <row r="32" spans="1:6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179923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179923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0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/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SUM(F24+F27+F35)</f>
        <v>13718691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 t="s">
        <v>42</v>
      </c>
      <c r="E46" s="34"/>
      <c r="F46" s="35">
        <v>0</v>
      </c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43</v>
      </c>
      <c r="E54" s="47"/>
      <c r="F54" s="48">
        <f>+F43+F46+F48</f>
        <v>13718691</v>
      </c>
    </row>
    <row r="55" spans="1:6" ht="15.75">
      <c r="A55" s="49"/>
      <c r="B55" s="49"/>
      <c r="C55" s="49"/>
      <c r="D55" s="50"/>
      <c r="E55" s="50"/>
      <c r="F55" s="51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1">
    <mergeCell ref="A16:F16"/>
    <mergeCell ref="A18:C19"/>
    <mergeCell ref="D18:D20"/>
    <mergeCell ref="F18:F19"/>
    <mergeCell ref="A20:C20"/>
    <mergeCell ref="A5:F5"/>
    <mergeCell ref="A11:F11"/>
    <mergeCell ref="A12:F12"/>
    <mergeCell ref="A13:F13"/>
    <mergeCell ref="A14:F14"/>
    <mergeCell ref="A15:F15"/>
  </mergeCells>
  <printOptions/>
  <pageMargins left="0.75" right="0.75" top="1" bottom="1" header="0" footer="0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92"/>
  <sheetViews>
    <sheetView workbookViewId="0" topLeftCell="A65">
      <selection activeCell="I99" sqref="I99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5.851562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21.00390625" style="0" customWidth="1"/>
    <col min="8" max="8" width="17.7109375" style="0" hidden="1" customWidth="1"/>
    <col min="9" max="9" width="19.710937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2" ht="12.75" hidden="1"/>
    <row r="3" ht="12.75" hidden="1"/>
    <row r="4" ht="12.75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72" t="s">
        <v>44</v>
      </c>
      <c r="C6" s="173"/>
      <c r="D6" s="173"/>
      <c r="E6" s="173"/>
      <c r="F6" s="173"/>
      <c r="G6" s="173"/>
      <c r="H6" s="173"/>
      <c r="I6" s="174"/>
      <c r="J6" s="3"/>
    </row>
    <row r="7" spans="2:10" ht="15" hidden="1">
      <c r="B7" s="175" t="s">
        <v>0</v>
      </c>
      <c r="C7" s="152"/>
      <c r="D7" s="152"/>
      <c r="E7" s="152"/>
      <c r="F7" s="152"/>
      <c r="G7" s="152"/>
      <c r="H7" s="152"/>
      <c r="I7" s="176"/>
      <c r="J7" s="3"/>
    </row>
    <row r="8" spans="2:10" ht="15" hidden="1">
      <c r="B8" s="177">
        <v>41913</v>
      </c>
      <c r="C8" s="152"/>
      <c r="D8" s="152"/>
      <c r="E8" s="152"/>
      <c r="F8" s="152"/>
      <c r="G8" s="152"/>
      <c r="H8" s="152"/>
      <c r="I8" s="176"/>
      <c r="J8" s="3"/>
    </row>
    <row r="9" spans="2:10" ht="15" hidden="1">
      <c r="B9" s="175" t="s">
        <v>1</v>
      </c>
      <c r="C9" s="152"/>
      <c r="D9" s="152"/>
      <c r="E9" s="152"/>
      <c r="F9" s="152"/>
      <c r="G9" s="152"/>
      <c r="H9" s="152"/>
      <c r="I9" s="176"/>
      <c r="J9" s="3"/>
    </row>
    <row r="10" spans="2:9" ht="12.75" hidden="1">
      <c r="B10" s="165" t="s">
        <v>2</v>
      </c>
      <c r="C10" s="154"/>
      <c r="D10" s="154"/>
      <c r="E10" s="154"/>
      <c r="F10" s="154"/>
      <c r="G10" s="154"/>
      <c r="H10" s="154"/>
      <c r="I10" s="166"/>
    </row>
    <row r="11" spans="2:9" ht="15.75" hidden="1" thickBot="1">
      <c r="B11" s="167" t="s">
        <v>45</v>
      </c>
      <c r="C11" s="168"/>
      <c r="D11" s="168"/>
      <c r="E11" s="168"/>
      <c r="F11" s="168"/>
      <c r="G11" s="168"/>
      <c r="H11" s="168"/>
      <c r="I11" s="169"/>
    </row>
    <row r="12" spans="2:9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9" ht="12.75" hidden="1">
      <c r="B13" s="58" t="s">
        <v>46</v>
      </c>
      <c r="C13" s="59"/>
      <c r="D13" s="60"/>
      <c r="E13" s="170"/>
      <c r="F13" s="170"/>
      <c r="G13" s="170"/>
      <c r="H13" s="170"/>
      <c r="I13" s="171"/>
    </row>
    <row r="14" spans="2:9" ht="12.75" hidden="1">
      <c r="B14" s="61"/>
      <c r="C14" s="62"/>
      <c r="D14" s="63"/>
      <c r="E14" s="63"/>
      <c r="F14" s="64"/>
      <c r="G14" s="65"/>
      <c r="H14" s="63"/>
      <c r="I14" s="66"/>
    </row>
    <row r="15" spans="2:9" ht="13.5" hidden="1" thickBot="1">
      <c r="B15" s="67"/>
      <c r="C15" s="68" t="s">
        <v>47</v>
      </c>
      <c r="D15" s="63" t="s">
        <v>28</v>
      </c>
      <c r="E15" s="63" t="s">
        <v>48</v>
      </c>
      <c r="F15" s="64" t="s">
        <v>49</v>
      </c>
      <c r="G15" s="66" t="s">
        <v>50</v>
      </c>
      <c r="H15" s="66"/>
      <c r="I15" s="66" t="s">
        <v>51</v>
      </c>
    </row>
    <row r="16" spans="2:9" ht="12.75" hidden="1">
      <c r="B16" s="69" t="s">
        <v>52</v>
      </c>
      <c r="C16" s="70" t="s">
        <v>53</v>
      </c>
      <c r="D16" s="71"/>
      <c r="E16" s="71"/>
      <c r="F16" s="72"/>
      <c r="G16" s="73"/>
      <c r="H16" s="73"/>
      <c r="I16" s="73"/>
    </row>
    <row r="17" spans="2:19" s="74" customFormat="1" ht="15" hidden="1">
      <c r="B17" s="75">
        <v>11</v>
      </c>
      <c r="C17" s="76" t="s">
        <v>54</v>
      </c>
      <c r="D17" s="77" t="s">
        <v>55</v>
      </c>
      <c r="E17" s="78">
        <v>1000000</v>
      </c>
      <c r="F17" s="78">
        <f>8559829.99+1000000</f>
        <v>9559829.99</v>
      </c>
      <c r="G17" s="78">
        <f>10696238.94+13800</f>
        <v>10710038.94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 s="74" customFormat="1" ht="15" hidden="1">
      <c r="B18" s="80"/>
      <c r="C18" s="81">
        <v>2.2</v>
      </c>
      <c r="D18" s="77" t="s">
        <v>56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763598.8599999999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2.3</v>
      </c>
      <c r="D19" s="77" t="s">
        <v>57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-83718.8500000001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58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2:19" s="74" customFormat="1" ht="15" hidden="1">
      <c r="B21" s="80"/>
      <c r="C21" s="81">
        <v>2.6</v>
      </c>
      <c r="D21" s="77" t="s">
        <v>59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2:9" ht="15" hidden="1">
      <c r="B22" s="85"/>
      <c r="C22" s="81">
        <v>2.7</v>
      </c>
      <c r="D22" s="77" t="s">
        <v>60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2:11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7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72" t="s">
        <v>44</v>
      </c>
      <c r="C69" s="173"/>
      <c r="D69" s="173"/>
      <c r="E69" s="173"/>
      <c r="F69" s="173"/>
      <c r="G69" s="173"/>
      <c r="H69" s="173"/>
      <c r="I69" s="174"/>
    </row>
    <row r="70" spans="2:9" ht="15">
      <c r="B70" s="175" t="s">
        <v>61</v>
      </c>
      <c r="C70" s="152"/>
      <c r="D70" s="152"/>
      <c r="E70" s="152"/>
      <c r="F70" s="152"/>
      <c r="G70" s="152"/>
      <c r="H70" s="152"/>
      <c r="I70" s="176"/>
    </row>
    <row r="71" spans="2:9" ht="15">
      <c r="B71" s="177">
        <v>42675</v>
      </c>
      <c r="C71" s="152"/>
      <c r="D71" s="152"/>
      <c r="E71" s="152"/>
      <c r="F71" s="152"/>
      <c r="G71" s="152"/>
      <c r="H71" s="152"/>
      <c r="I71" s="176"/>
    </row>
    <row r="72" spans="2:9" ht="15">
      <c r="B72" s="175" t="s">
        <v>1</v>
      </c>
      <c r="C72" s="152"/>
      <c r="D72" s="152"/>
      <c r="E72" s="152"/>
      <c r="F72" s="152"/>
      <c r="G72" s="152"/>
      <c r="H72" s="152"/>
      <c r="I72" s="176"/>
    </row>
    <row r="73" spans="2:9" ht="12.75">
      <c r="B73" s="165" t="s">
        <v>2</v>
      </c>
      <c r="C73" s="154"/>
      <c r="D73" s="154"/>
      <c r="E73" s="154"/>
      <c r="F73" s="154"/>
      <c r="G73" s="154"/>
      <c r="H73" s="154"/>
      <c r="I73" s="166"/>
    </row>
    <row r="74" spans="2:9" ht="15.75" thickBot="1">
      <c r="B74" s="167" t="s">
        <v>45</v>
      </c>
      <c r="C74" s="168"/>
      <c r="D74" s="168"/>
      <c r="E74" s="168"/>
      <c r="F74" s="168"/>
      <c r="G74" s="168"/>
      <c r="H74" s="168"/>
      <c r="I74" s="169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 ht="12.75">
      <c r="B76" s="58" t="s">
        <v>46</v>
      </c>
      <c r="C76" s="59"/>
      <c r="D76" s="60"/>
      <c r="E76" s="170"/>
      <c r="F76" s="170"/>
      <c r="G76" s="170"/>
      <c r="H76" s="170"/>
      <c r="I76" s="171"/>
    </row>
    <row r="77" spans="2:9" ht="12.75">
      <c r="B77" s="61"/>
      <c r="C77" s="62"/>
      <c r="D77" s="63"/>
      <c r="E77" s="63"/>
      <c r="F77" s="64"/>
      <c r="G77" s="65" t="s">
        <v>62</v>
      </c>
      <c r="H77" s="63" t="s">
        <v>63</v>
      </c>
      <c r="I77" s="66"/>
    </row>
    <row r="78" spans="2:9" ht="13.5" thickBot="1">
      <c r="B78" s="67"/>
      <c r="C78" s="68" t="s">
        <v>47</v>
      </c>
      <c r="D78" s="63" t="s">
        <v>28</v>
      </c>
      <c r="E78" s="63" t="s">
        <v>48</v>
      </c>
      <c r="F78" s="64" t="s">
        <v>49</v>
      </c>
      <c r="G78" s="66" t="s">
        <v>97</v>
      </c>
      <c r="H78" s="66" t="s">
        <v>64</v>
      </c>
      <c r="I78" s="66" t="s">
        <v>65</v>
      </c>
    </row>
    <row r="79" spans="2:9" ht="13.5" thickBot="1">
      <c r="B79" s="69" t="s">
        <v>52</v>
      </c>
      <c r="C79" s="70" t="s">
        <v>53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54</v>
      </c>
      <c r="D80" s="77" t="s">
        <v>66</v>
      </c>
      <c r="E80" s="78">
        <v>1000000</v>
      </c>
      <c r="F80" s="78">
        <v>132086338</v>
      </c>
      <c r="G80" s="78">
        <v>128750736.51</v>
      </c>
      <c r="H80" s="78">
        <v>0</v>
      </c>
      <c r="I80" s="78">
        <f aca="true" t="shared" si="0" ref="I80:I85">+F80-G80</f>
        <v>3335601.4899999946</v>
      </c>
    </row>
    <row r="81" spans="2:9" ht="15">
      <c r="B81" s="80"/>
      <c r="C81" s="81">
        <v>2.2</v>
      </c>
      <c r="D81" s="77" t="s">
        <v>67</v>
      </c>
      <c r="E81" s="78">
        <v>103206.09</v>
      </c>
      <c r="F81" s="82">
        <v>38187902.37</v>
      </c>
      <c r="G81" s="82">
        <v>26823674.1</v>
      </c>
      <c r="H81" s="82">
        <v>0</v>
      </c>
      <c r="I81" s="78">
        <f t="shared" si="0"/>
        <v>11364228.269999996</v>
      </c>
    </row>
    <row r="82" spans="2:9" ht="15">
      <c r="B82" s="80"/>
      <c r="C82" s="81">
        <v>2.3</v>
      </c>
      <c r="D82" s="77" t="s">
        <v>68</v>
      </c>
      <c r="E82" s="78">
        <v>-380197.02</v>
      </c>
      <c r="F82" s="84">
        <v>15844250.43</v>
      </c>
      <c r="G82" s="84">
        <v>9956389.48</v>
      </c>
      <c r="H82" s="84">
        <v>0</v>
      </c>
      <c r="I82" s="78">
        <f t="shared" si="0"/>
        <v>5887860.949999999</v>
      </c>
    </row>
    <row r="83" spans="2:9" ht="15">
      <c r="B83" s="85"/>
      <c r="C83" s="81">
        <v>2.4</v>
      </c>
      <c r="D83" s="77" t="s">
        <v>69</v>
      </c>
      <c r="E83" s="78">
        <v>0</v>
      </c>
      <c r="F83" s="82">
        <v>2599972.32</v>
      </c>
      <c r="G83" s="82">
        <v>1273195.67</v>
      </c>
      <c r="H83" s="82">
        <v>0</v>
      </c>
      <c r="I83" s="78">
        <f t="shared" si="0"/>
        <v>1326776.65</v>
      </c>
    </row>
    <row r="84" spans="2:9" ht="15">
      <c r="B84" s="80"/>
      <c r="C84" s="81">
        <v>2.6</v>
      </c>
      <c r="D84" s="77" t="s">
        <v>70</v>
      </c>
      <c r="E84" s="78">
        <v>712111.52</v>
      </c>
      <c r="F84" s="82">
        <v>12971041.8</v>
      </c>
      <c r="G84" s="82">
        <v>9476646.4</v>
      </c>
      <c r="H84" s="82">
        <v>0</v>
      </c>
      <c r="I84" s="78">
        <f t="shared" si="0"/>
        <v>3494395.4000000004</v>
      </c>
    </row>
    <row r="85" spans="2:9" ht="15">
      <c r="B85" s="85"/>
      <c r="C85" s="81">
        <v>2.7</v>
      </c>
      <c r="D85" s="77" t="s">
        <v>71</v>
      </c>
      <c r="E85" s="78">
        <v>0</v>
      </c>
      <c r="F85" s="78">
        <v>3990720.21</v>
      </c>
      <c r="G85" s="78">
        <v>3662346.3</v>
      </c>
      <c r="H85" s="78"/>
      <c r="I85" s="78">
        <f t="shared" si="0"/>
        <v>328373.91000000015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205680225.13000003</v>
      </c>
      <c r="G86" s="89">
        <f>SUM(G80:G85)</f>
        <v>179942988.46</v>
      </c>
      <c r="H86" s="90"/>
      <c r="I86" s="91">
        <f>SUM(I80:I85)</f>
        <v>25737236.66999999</v>
      </c>
    </row>
    <row r="88" spans="6:8" ht="12.75" hidden="1">
      <c r="F88" s="94" t="s">
        <v>72</v>
      </c>
      <c r="G88" s="95">
        <f>34863464.69+988381.23+8833+779626+19510733.6</f>
        <v>56151038.519999996</v>
      </c>
      <c r="H88" s="95"/>
    </row>
    <row r="89" spans="6:8" ht="12.75" hidden="1">
      <c r="F89" s="52"/>
      <c r="G89" s="96">
        <v>0</v>
      </c>
      <c r="H89" s="96"/>
    </row>
    <row r="90" spans="6:8" ht="13.5" hidden="1" thickBot="1">
      <c r="F90" s="52" t="s">
        <v>73</v>
      </c>
      <c r="G90" s="97">
        <f>SUM(G88:G89)</f>
        <v>56151038.519999996</v>
      </c>
      <c r="H90" s="98"/>
    </row>
    <row r="91" spans="2:9" ht="12.75">
      <c r="B91" s="149"/>
      <c r="C91" s="149"/>
      <c r="D91" s="149"/>
      <c r="E91" s="149"/>
      <c r="F91" s="52"/>
      <c r="G91" s="98"/>
      <c r="H91" s="98"/>
      <c r="I91" s="149"/>
    </row>
    <row r="92" spans="2:8" ht="12.75">
      <c r="B92" s="148"/>
      <c r="C92" s="148"/>
      <c r="F92" s="52"/>
      <c r="G92" s="98"/>
      <c r="H92" s="98"/>
    </row>
  </sheetData>
  <sheetProtection/>
  <mergeCells count="14">
    <mergeCell ref="B74:I74"/>
    <mergeCell ref="E76:I76"/>
    <mergeCell ref="B70:I70"/>
    <mergeCell ref="B71:I71"/>
    <mergeCell ref="B72:I72"/>
    <mergeCell ref="B73:I73"/>
    <mergeCell ref="B10:I10"/>
    <mergeCell ref="B11:I11"/>
    <mergeCell ref="E13:I13"/>
    <mergeCell ref="B69:I69"/>
    <mergeCell ref="B6:I6"/>
    <mergeCell ref="B7:I7"/>
    <mergeCell ref="B8:I8"/>
    <mergeCell ref="B9:I9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tabSelected="1" workbookViewId="0" topLeftCell="A1">
      <selection activeCell="H18" sqref="H18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94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6"/>
    </row>
    <row r="14" spans="1:13" ht="15.75">
      <c r="A14" s="197" t="s">
        <v>74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9"/>
    </row>
    <row r="15" spans="1:13" ht="12.75">
      <c r="A15" s="99" t="s">
        <v>75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96</v>
      </c>
    </row>
    <row r="16" spans="1:13" ht="12.75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98</v>
      </c>
    </row>
    <row r="17" spans="1:13" ht="12.75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 ht="12.75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 ht="12.75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 ht="12.75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 ht="12.75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 ht="12.75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 ht="12.75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 ht="12.75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 ht="12.75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 ht="12.75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 ht="12.75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 ht="12.75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 ht="12.75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 ht="12.75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 ht="12.75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 ht="12.75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ht="12.75">
      <c r="A34" s="110"/>
    </row>
    <row r="35" spans="1:13" ht="12.75">
      <c r="A35" s="188" t="s">
        <v>76</v>
      </c>
      <c r="B35" s="188" t="s">
        <v>77</v>
      </c>
      <c r="C35" s="188" t="s">
        <v>78</v>
      </c>
      <c r="D35" s="188"/>
      <c r="E35" s="178" t="s">
        <v>79</v>
      </c>
      <c r="F35" s="201"/>
      <c r="G35" s="178" t="s">
        <v>80</v>
      </c>
      <c r="H35" s="179"/>
      <c r="I35" s="179"/>
      <c r="J35" s="179"/>
      <c r="K35" s="179"/>
      <c r="L35" s="179"/>
      <c r="M35" s="180"/>
    </row>
    <row r="36" spans="1:13" ht="12.75">
      <c r="A36" s="200"/>
      <c r="B36" s="200"/>
      <c r="C36" s="192"/>
      <c r="D36" s="192"/>
      <c r="E36" s="181"/>
      <c r="F36" s="182"/>
      <c r="G36" s="181"/>
      <c r="H36" s="182"/>
      <c r="I36" s="182"/>
      <c r="J36" s="182"/>
      <c r="K36" s="182"/>
      <c r="L36" s="182"/>
      <c r="M36" s="183"/>
    </row>
    <row r="37" spans="1:13" ht="15.75">
      <c r="A37" s="200"/>
      <c r="B37" s="200"/>
      <c r="C37" s="184" t="s">
        <v>13</v>
      </c>
      <c r="D37" s="184"/>
      <c r="E37" s="185" t="s">
        <v>14</v>
      </c>
      <c r="F37" s="186"/>
      <c r="G37" s="187" t="s">
        <v>81</v>
      </c>
      <c r="H37" s="187"/>
      <c r="I37" s="187"/>
      <c r="J37" s="187"/>
      <c r="K37" s="187"/>
      <c r="L37" s="187"/>
      <c r="M37" s="187"/>
    </row>
    <row r="38" spans="1:13" ht="12.75" customHeight="1">
      <c r="A38" s="200"/>
      <c r="B38" s="200"/>
      <c r="C38" s="188" t="s">
        <v>82</v>
      </c>
      <c r="D38" s="188" t="s">
        <v>83</v>
      </c>
      <c r="E38" s="188" t="s">
        <v>84</v>
      </c>
      <c r="F38" s="188" t="s">
        <v>85</v>
      </c>
      <c r="G38" s="188" t="s">
        <v>86</v>
      </c>
      <c r="H38" s="188" t="s">
        <v>87</v>
      </c>
      <c r="I38" s="188" t="s">
        <v>88</v>
      </c>
      <c r="J38" s="193" t="s">
        <v>89</v>
      </c>
      <c r="K38" s="193"/>
      <c r="L38" s="202" t="s">
        <v>90</v>
      </c>
      <c r="M38" s="188" t="s">
        <v>91</v>
      </c>
    </row>
    <row r="39" spans="1:13" ht="15.75">
      <c r="A39" s="200"/>
      <c r="B39" s="200"/>
      <c r="C39" s="189"/>
      <c r="D39" s="191"/>
      <c r="E39" s="191"/>
      <c r="F39" s="191"/>
      <c r="G39" s="191"/>
      <c r="H39" s="191"/>
      <c r="I39" s="191"/>
      <c r="J39" s="111" t="s">
        <v>92</v>
      </c>
      <c r="K39" s="112" t="s">
        <v>93</v>
      </c>
      <c r="L39" s="203"/>
      <c r="M39" s="205"/>
    </row>
    <row r="40" spans="1:13" ht="19.5" customHeight="1">
      <c r="A40" s="113" t="s">
        <v>7</v>
      </c>
      <c r="B40" s="113" t="s">
        <v>12</v>
      </c>
      <c r="C40" s="190"/>
      <c r="D40" s="192"/>
      <c r="E40" s="192"/>
      <c r="F40" s="192"/>
      <c r="G40" s="192"/>
      <c r="H40" s="192"/>
      <c r="I40" s="192"/>
      <c r="J40" s="114"/>
      <c r="K40" s="115"/>
      <c r="L40" s="204"/>
      <c r="M40" s="206"/>
    </row>
    <row r="41" spans="1:13" ht="12.75">
      <c r="A41" s="116">
        <v>0.056</v>
      </c>
      <c r="B41" s="117" t="s">
        <v>94</v>
      </c>
      <c r="C41" s="118">
        <v>42370</v>
      </c>
      <c r="D41" s="119">
        <v>42735</v>
      </c>
      <c r="E41" s="120">
        <f>+I41/G41</f>
        <v>0.20378173059551052</v>
      </c>
      <c r="F41" s="121">
        <f>+K41/G41</f>
        <v>0.07246830445406365</v>
      </c>
      <c r="G41" s="122">
        <v>179388770</v>
      </c>
      <c r="H41" s="122">
        <v>25000000</v>
      </c>
      <c r="I41" s="123">
        <f>11556154+25000000</f>
        <v>36556154</v>
      </c>
      <c r="J41" s="123"/>
      <c r="K41" s="123">
        <v>13000000</v>
      </c>
      <c r="L41" s="124">
        <f>+H41-K41-J41</f>
        <v>12000000</v>
      </c>
      <c r="M41" s="125">
        <v>100</v>
      </c>
    </row>
    <row r="42" spans="1:13" ht="12.75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 ht="12.75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 ht="12.75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 ht="12.75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 ht="12.75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 ht="12.75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 ht="12.75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95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 t="s">
        <v>28</v>
      </c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 ht="12.75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2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42"/>
      <c r="L54" s="127"/>
      <c r="M54" s="127"/>
    </row>
    <row r="55" spans="1:13" ht="12.75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42"/>
      <c r="L55" s="127"/>
      <c r="M55" s="127"/>
    </row>
    <row r="56" spans="7:13" ht="12.75">
      <c r="G56" s="142"/>
      <c r="H56" s="142"/>
      <c r="I56" s="142"/>
      <c r="J56" s="142"/>
      <c r="K56" s="142"/>
      <c r="L56" s="127"/>
      <c r="M56" s="127"/>
    </row>
    <row r="57" spans="2:13" ht="12.75">
      <c r="B57" s="52"/>
      <c r="G57" s="142"/>
      <c r="H57" s="142"/>
      <c r="I57" s="142"/>
      <c r="J57" s="142"/>
      <c r="K57" s="142"/>
      <c r="L57" s="127"/>
      <c r="M57" s="127"/>
    </row>
    <row r="58" spans="2:13" ht="12.75">
      <c r="B58" s="52"/>
      <c r="G58" s="142"/>
      <c r="H58" s="142"/>
      <c r="I58" s="142"/>
      <c r="J58" s="142"/>
      <c r="K58" s="142"/>
      <c r="L58" s="127"/>
      <c r="M58" s="127"/>
    </row>
    <row r="59" spans="2:13" ht="12.75">
      <c r="B59" s="52"/>
      <c r="G59" s="142"/>
      <c r="H59" s="142"/>
      <c r="I59" s="142"/>
      <c r="J59" s="142"/>
      <c r="K59" s="142"/>
      <c r="L59" s="127"/>
      <c r="M59" s="127"/>
    </row>
    <row r="60" spans="2:13" ht="12.75">
      <c r="B60" s="52"/>
      <c r="F60" s="6"/>
      <c r="G60" s="142"/>
      <c r="H60" s="142"/>
      <c r="I60" s="142"/>
      <c r="J60" s="142"/>
      <c r="K60" s="142"/>
      <c r="L60" s="127"/>
      <c r="M60" s="127"/>
    </row>
    <row r="61" spans="6:13" ht="12.75">
      <c r="F61" s="6"/>
      <c r="G61" s="142"/>
      <c r="H61" s="142"/>
      <c r="I61" s="142"/>
      <c r="J61" s="142"/>
      <c r="K61" s="142"/>
      <c r="L61" s="127"/>
      <c r="M61" s="127"/>
    </row>
    <row r="62" spans="7:13" ht="12.75">
      <c r="G62" s="142"/>
      <c r="H62" s="142"/>
      <c r="I62" s="142"/>
      <c r="J62" s="142"/>
      <c r="K62" s="142"/>
      <c r="L62" s="127"/>
      <c r="M62" s="127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47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sheetProtection/>
  <mergeCells count="20"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</mergeCells>
  <printOptions/>
  <pageMargins left="0.35433070866141736" right="0.2362204724409449" top="0.984251968503937" bottom="0.5905511811023623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2016-09-05T15:55:12Z</cp:lastPrinted>
  <dcterms:created xsi:type="dcterms:W3CDTF">2015-11-06T15:48:46Z</dcterms:created>
  <dcterms:modified xsi:type="dcterms:W3CDTF">2016-12-06T12:39:02Z</dcterms:modified>
  <cp:category/>
  <cp:version/>
  <cp:contentType/>
  <cp:contentStatus/>
</cp:coreProperties>
</file>