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'!$A$1:$L$103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3"/>
  <c r="L68"/>
  <c r="L63"/>
  <c r="L52"/>
  <c r="L36"/>
  <c r="L26"/>
  <c r="L16"/>
  <c r="L10"/>
  <c r="B62"/>
  <c r="B59"/>
  <c r="K36"/>
  <c r="K26"/>
  <c r="K63"/>
  <c r="K52"/>
  <c r="K16"/>
  <c r="K10"/>
  <c r="J26"/>
  <c r="J63"/>
  <c r="J52"/>
  <c r="J36"/>
  <c r="J16"/>
  <c r="J10"/>
  <c r="I63"/>
  <c r="I52"/>
  <c r="I36"/>
  <c r="I26"/>
  <c r="I16"/>
  <c r="I10"/>
  <c r="G26"/>
  <c r="G36"/>
  <c r="H52" l="1"/>
  <c r="H36"/>
  <c r="H26"/>
  <c r="H16"/>
  <c r="H10"/>
  <c r="G63"/>
  <c r="G52"/>
  <c r="G16"/>
  <c r="G10"/>
  <c r="F63"/>
  <c r="F52"/>
  <c r="F36"/>
  <c r="F26"/>
  <c r="F16"/>
  <c r="F10"/>
  <c r="E26"/>
  <c r="E63"/>
  <c r="E52"/>
  <c r="E36"/>
  <c r="E16"/>
  <c r="E10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31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O76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<sst xmlns="http://schemas.openxmlformats.org/spreadsheetml/2006/main" count="104" uniqueCount="103">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</sst>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readingOrder="2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62096"/>
          <a:ext cx="2295525" cy="942803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365126</xdr:colOff>
      <xdr:row>1</xdr:row>
      <xdr:rowOff>117475</xdr:rowOff>
    </xdr:from>
    <xdr:to>
      <xdr:col>9</xdr:col>
      <xdr:colOff>1168402</xdr:colOff>
      <xdr:row>4</xdr:row>
      <xdr:rowOff>136525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28001" y="355600"/>
          <a:ext cx="44545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1038225</xdr:colOff>
      <xdr:row>95</xdr:row>
      <xdr:rowOff>57150</xdr:rowOff>
    </xdr:from>
    <xdr:to>
      <xdr:col>3</xdr:col>
      <xdr:colOff>552450</xdr:colOff>
      <xdr:row>101</xdr:row>
      <xdr:rowOff>53974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38225" y="28717875"/>
          <a:ext cx="4048125" cy="1158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1200150</xdr:colOff>
      <xdr:row>95</xdr:row>
      <xdr:rowOff>38100</xdr:rowOff>
    </xdr:from>
    <xdr:to>
      <xdr:col>10</xdr:col>
      <xdr:colOff>66675</xdr:colOff>
      <xdr:row>101</xdr:row>
      <xdr:rowOff>34924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067800" y="28698825"/>
          <a:ext cx="404812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indent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</a:t>
          </a:r>
        </a:p>
        <a:p>
          <a:pPr marL="0" indent="0" algn="ctr" rtl="1">
            <a:defRPr sz="1000"/>
          </a:pPr>
          <a:r>
            <a:rPr lang="en-US" sz="1000" b="1" i="0" u="none" strike="noStrike">
              <a:latin typeface="+mn-lt"/>
              <a:ea typeface="+mn-ea"/>
              <a:cs typeface="+mn-cs"/>
            </a:rPr>
            <a:t>Ana Yapor </a:t>
          </a:r>
        </a:p>
        <a:p>
          <a:pPr marL="0" indent="0" algn="ctr" rtl="1"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Enc. Interina Administrativo y Financiero </a:t>
          </a: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A69" zoomScaleSheetLayoutView="55" workbookViewId="0">
      <selection activeCell="L95" sqref="L95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21.140625" bestFit="1" customWidth="1"/>
    <col min="7" max="7" width="20.85546875" bestFit="1" customWidth="1"/>
    <col min="8" max="8" width="21.28515625" bestFit="1" customWidth="1"/>
    <col min="9" max="9" width="14.5703125" customWidth="1"/>
    <col min="10" max="10" width="21" bestFit="1" customWidth="1"/>
    <col min="11" max="11" width="20.7109375" bestFit="1" customWidth="1"/>
    <col min="12" max="12" width="20.42578125" bestFit="1" customWidth="1"/>
    <col min="13" max="13" width="14.28515625" customWidth="1"/>
    <col min="14" max="14" width="14.5703125" customWidth="1"/>
    <col min="15" max="15" width="20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>
      <c r="A2" s="45" t="s">
        <v>74</v>
      </c>
      <c r="B2" s="45"/>
      <c r="C2" s="45"/>
      <c r="D2" s="45"/>
      <c r="E2" s="45"/>
      <c r="F2" s="45"/>
      <c r="G2" s="45"/>
      <c r="H2" s="37"/>
      <c r="I2" s="37"/>
      <c r="J2" s="37"/>
      <c r="K2" s="37"/>
      <c r="L2" s="37"/>
      <c r="M2" s="37"/>
      <c r="N2" s="37"/>
      <c r="O2" s="37"/>
      <c r="Q2" s="12" t="s">
        <v>60</v>
      </c>
    </row>
    <row r="3" spans="1:28" ht="18.75">
      <c r="A3" s="44" t="s">
        <v>75</v>
      </c>
      <c r="B3" s="44"/>
      <c r="C3" s="44"/>
      <c r="D3" s="44"/>
      <c r="E3" s="44"/>
      <c r="F3" s="44"/>
      <c r="G3" s="44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4">
        <v>2019</v>
      </c>
      <c r="B4" s="44"/>
      <c r="C4" s="44"/>
      <c r="D4" s="44"/>
      <c r="E4" s="44"/>
      <c r="F4" s="44"/>
      <c r="G4" s="44"/>
      <c r="H4" s="37"/>
      <c r="I4" s="37"/>
      <c r="J4" s="37"/>
      <c r="K4" s="37"/>
      <c r="L4" s="37"/>
      <c r="M4" s="37"/>
      <c r="N4" s="37"/>
      <c r="O4" s="37"/>
      <c r="Q4" s="12" t="s">
        <v>61</v>
      </c>
    </row>
    <row r="5" spans="1:28" ht="15.75" customHeight="1">
      <c r="A5" s="43" t="s">
        <v>76</v>
      </c>
      <c r="B5" s="43"/>
      <c r="C5" s="43"/>
      <c r="D5" s="43"/>
      <c r="E5" s="43"/>
      <c r="F5" s="43"/>
      <c r="G5" s="43"/>
      <c r="H5" s="38"/>
      <c r="I5" s="38"/>
      <c r="J5" s="38"/>
      <c r="K5" s="38"/>
      <c r="L5" s="38"/>
      <c r="M5" s="38"/>
      <c r="N5" s="38"/>
      <c r="O5" s="38"/>
      <c r="Q5" s="12" t="s">
        <v>59</v>
      </c>
    </row>
    <row r="6" spans="1:28">
      <c r="A6" s="42" t="s">
        <v>32</v>
      </c>
      <c r="B6" s="42"/>
      <c r="C6" s="42"/>
      <c r="D6" s="42"/>
      <c r="E6" s="42"/>
      <c r="F6" s="42"/>
      <c r="G6" s="42"/>
      <c r="H6" s="36"/>
      <c r="I6" s="36"/>
      <c r="J6" s="36"/>
      <c r="K6" s="36"/>
      <c r="L6" s="36"/>
      <c r="M6" s="36"/>
      <c r="N6" s="36"/>
      <c r="O6" s="36"/>
      <c r="Q6" s="12" t="s">
        <v>62</v>
      </c>
    </row>
    <row r="7" spans="1:28">
      <c r="Q7" s="12" t="s">
        <v>63</v>
      </c>
    </row>
    <row r="8" spans="1:28" ht="15.75">
      <c r="A8" s="10" t="s">
        <v>0</v>
      </c>
      <c r="B8" s="11" t="s">
        <v>67</v>
      </c>
      <c r="C8" s="11"/>
      <c r="D8" s="11" t="s">
        <v>47</v>
      </c>
      <c r="E8" s="11" t="s">
        <v>48</v>
      </c>
      <c r="F8" s="11" t="s">
        <v>49</v>
      </c>
      <c r="G8" s="11" t="s">
        <v>50</v>
      </c>
      <c r="H8" s="11" t="s">
        <v>51</v>
      </c>
      <c r="I8" s="11" t="s">
        <v>52</v>
      </c>
      <c r="J8" s="11" t="s">
        <v>53</v>
      </c>
      <c r="K8" s="11" t="s">
        <v>54</v>
      </c>
      <c r="L8" s="11" t="s">
        <v>55</v>
      </c>
      <c r="M8" s="11" t="s">
        <v>56</v>
      </c>
      <c r="N8" s="11" t="s">
        <v>57</v>
      </c>
      <c r="O8" s="11" t="s">
        <v>58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109471965.09</v>
      </c>
      <c r="C10" s="22"/>
      <c r="D10" s="14">
        <f t="shared" ref="D10:I10" si="1">SUM(D11:D15)</f>
        <v>10814286.15</v>
      </c>
      <c r="E10" s="22">
        <f t="shared" si="1"/>
        <v>11382072.819999998</v>
      </c>
      <c r="F10" s="22">
        <f t="shared" si="1"/>
        <v>10984910.34</v>
      </c>
      <c r="G10" s="22">
        <f t="shared" si="1"/>
        <v>12605293.609999999</v>
      </c>
      <c r="H10" s="22">
        <f t="shared" si="1"/>
        <v>16777354.66</v>
      </c>
      <c r="I10" s="22">
        <f t="shared" si="1"/>
        <v>11544610.59</v>
      </c>
      <c r="J10" s="22">
        <f>SUM(J11:J15)</f>
        <v>11353857.77</v>
      </c>
      <c r="K10" s="22">
        <f>SUM(K11:K15)</f>
        <v>11438934.140000001</v>
      </c>
      <c r="L10" s="22">
        <f>SUM(L11:L15)</f>
        <v>12570645.01</v>
      </c>
      <c r="M10" s="22"/>
      <c r="N10" s="22"/>
      <c r="O10" s="22"/>
      <c r="S10" s="16"/>
    </row>
    <row r="11" spans="1:28">
      <c r="A11" s="7" t="s">
        <v>3</v>
      </c>
      <c r="B11" s="21">
        <f t="shared" ref="B11:B64" si="2">SUM(D11+E11+F11+G11+H11+I11+J11+K11+L11+M11+N11+O11)</f>
        <v>85202529.75</v>
      </c>
      <c r="C11" s="15"/>
      <c r="D11" s="18">
        <v>9002500</v>
      </c>
      <c r="E11" s="21">
        <v>9332447.5399999991</v>
      </c>
      <c r="F11" s="21">
        <v>9164550</v>
      </c>
      <c r="G11" s="21">
        <v>9423735.3699999992</v>
      </c>
      <c r="H11" s="21">
        <v>9366806.5</v>
      </c>
      <c r="I11" s="21">
        <v>9564198.75</v>
      </c>
      <c r="J11" s="21">
        <v>9365562.5999999996</v>
      </c>
      <c r="K11" s="21">
        <v>9433066.6600000001</v>
      </c>
      <c r="L11" s="21">
        <v>10549662.33</v>
      </c>
      <c r="M11" s="21"/>
      <c r="N11" s="21"/>
      <c r="O11" s="21"/>
    </row>
    <row r="12" spans="1:28">
      <c r="A12" s="7" t="s">
        <v>4</v>
      </c>
      <c r="B12" s="21">
        <f t="shared" si="2"/>
        <v>11782455.540000001</v>
      </c>
      <c r="C12" s="15"/>
      <c r="D12" s="18">
        <v>482600</v>
      </c>
      <c r="E12" s="21">
        <v>692143.04</v>
      </c>
      <c r="F12" s="21">
        <v>480600</v>
      </c>
      <c r="G12" s="21">
        <v>1815878.35</v>
      </c>
      <c r="H12" s="21">
        <v>5974631.71</v>
      </c>
      <c r="I12" s="21">
        <v>552300</v>
      </c>
      <c r="J12" s="21">
        <v>593834.72</v>
      </c>
      <c r="K12" s="21">
        <v>586367.72</v>
      </c>
      <c r="L12" s="21">
        <v>604100</v>
      </c>
      <c r="M12" s="21"/>
      <c r="N12" s="21"/>
      <c r="O12" s="21"/>
    </row>
    <row r="13" spans="1:28" ht="30">
      <c r="A13" s="7" t="s">
        <v>33</v>
      </c>
      <c r="B13" s="21">
        <f t="shared" si="2"/>
        <v>65623.600000000006</v>
      </c>
      <c r="C13" s="15"/>
      <c r="D13" s="40">
        <v>0</v>
      </c>
      <c r="E13" s="40">
        <v>0</v>
      </c>
      <c r="F13" s="40">
        <v>0</v>
      </c>
      <c r="G13" s="40">
        <v>0</v>
      </c>
      <c r="H13" s="21">
        <v>39042</v>
      </c>
      <c r="I13" s="40">
        <v>0</v>
      </c>
      <c r="J13" s="40">
        <v>0</v>
      </c>
      <c r="K13" s="21">
        <v>4281.6000000000004</v>
      </c>
      <c r="L13" s="21">
        <v>22300</v>
      </c>
      <c r="M13" s="21"/>
      <c r="N13" s="21"/>
      <c r="O13" s="21"/>
    </row>
    <row r="14" spans="1:28" ht="30">
      <c r="A14" s="7" t="s">
        <v>77</v>
      </c>
      <c r="B14" s="40">
        <v>0</v>
      </c>
      <c r="C14" s="15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21"/>
      <c r="N14" s="21"/>
      <c r="O14" s="21"/>
    </row>
    <row r="15" spans="1:28" ht="30">
      <c r="A15" s="7" t="s">
        <v>5</v>
      </c>
      <c r="B15" s="21">
        <f t="shared" si="2"/>
        <v>12421356.199999999</v>
      </c>
      <c r="C15" s="15"/>
      <c r="D15" s="18">
        <v>1329186.1499999999</v>
      </c>
      <c r="E15" s="21">
        <v>1357482.24</v>
      </c>
      <c r="F15" s="21">
        <v>1339760.3400000001</v>
      </c>
      <c r="G15" s="21">
        <v>1365679.89</v>
      </c>
      <c r="H15" s="21">
        <v>1396874.45</v>
      </c>
      <c r="I15" s="21">
        <v>1428111.84</v>
      </c>
      <c r="J15" s="21">
        <v>1394460.45</v>
      </c>
      <c r="K15" s="21">
        <v>1415218.16</v>
      </c>
      <c r="L15" s="21">
        <v>1394582.68</v>
      </c>
      <c r="M15" s="21"/>
      <c r="N15" s="21"/>
      <c r="O15" s="21"/>
    </row>
    <row r="16" spans="1:28">
      <c r="A16" s="3" t="s">
        <v>6</v>
      </c>
      <c r="B16" s="24">
        <f t="shared" si="2"/>
        <v>23381493.640000001</v>
      </c>
      <c r="D16" s="14">
        <f>SUM(C17:D24)</f>
        <v>1055997.6299999999</v>
      </c>
      <c r="E16" s="22">
        <f>SUM(E17:E24)</f>
        <v>1197263.5</v>
      </c>
      <c r="F16" s="22">
        <f t="shared" ref="F16:K16" si="3">SUM(F17:F25)</f>
        <v>2599652.06</v>
      </c>
      <c r="G16" s="22">
        <f t="shared" si="3"/>
        <v>2116367.1800000002</v>
      </c>
      <c r="H16" s="22">
        <f t="shared" si="3"/>
        <v>1492316.95</v>
      </c>
      <c r="I16" s="22">
        <f t="shared" si="3"/>
        <v>4641392.8499999996</v>
      </c>
      <c r="J16" s="22">
        <f t="shared" si="3"/>
        <v>3505454.49</v>
      </c>
      <c r="K16" s="22">
        <f t="shared" si="3"/>
        <v>3056259.13</v>
      </c>
      <c r="L16" s="25">
        <f>SUM(L17:L25)</f>
        <v>3716789.8499999996</v>
      </c>
      <c r="M16" s="22"/>
      <c r="N16" s="22"/>
      <c r="O16" s="22"/>
    </row>
    <row r="17" spans="1:15">
      <c r="A17" s="7" t="s">
        <v>7</v>
      </c>
      <c r="B17" s="21">
        <f t="shared" si="2"/>
        <v>10332395.26</v>
      </c>
      <c r="C17" s="17"/>
      <c r="D17" s="18">
        <v>1055997.6299999999</v>
      </c>
      <c r="E17" s="21">
        <v>1002873.19</v>
      </c>
      <c r="F17" s="21">
        <v>1087406.83</v>
      </c>
      <c r="G17" s="21">
        <v>1140387.76</v>
      </c>
      <c r="H17" s="21">
        <v>1115470.8999999999</v>
      </c>
      <c r="I17" s="21">
        <v>1235906.22</v>
      </c>
      <c r="J17" s="21">
        <v>1230872.02</v>
      </c>
      <c r="K17" s="21">
        <v>1379529.77</v>
      </c>
      <c r="L17" s="21">
        <v>1083950.94</v>
      </c>
      <c r="M17" s="21"/>
      <c r="N17" s="21"/>
      <c r="O17" s="21"/>
    </row>
    <row r="18" spans="1:15" ht="30">
      <c r="A18" s="7" t="s">
        <v>8</v>
      </c>
      <c r="B18" s="21">
        <f t="shared" si="2"/>
        <v>3064631.25</v>
      </c>
      <c r="D18" s="40">
        <v>0</v>
      </c>
      <c r="E18" s="40">
        <v>0</v>
      </c>
      <c r="F18" s="21">
        <v>22639.55</v>
      </c>
      <c r="G18" s="21">
        <v>489900.3</v>
      </c>
      <c r="H18" s="21">
        <v>1587.1</v>
      </c>
      <c r="I18" s="21">
        <v>1594632</v>
      </c>
      <c r="J18" s="21">
        <v>1008.9</v>
      </c>
      <c r="K18" s="21">
        <v>43660</v>
      </c>
      <c r="L18" s="21">
        <v>911203.4</v>
      </c>
      <c r="M18" s="21"/>
      <c r="N18" s="21"/>
      <c r="O18" s="21"/>
    </row>
    <row r="19" spans="1:15">
      <c r="A19" s="7" t="s">
        <v>9</v>
      </c>
      <c r="B19" s="21">
        <f t="shared" si="2"/>
        <v>230541.66999999998</v>
      </c>
      <c r="D19" s="40">
        <v>0</v>
      </c>
      <c r="E19" s="21">
        <v>26200</v>
      </c>
      <c r="F19" s="21">
        <v>0</v>
      </c>
      <c r="G19" s="21">
        <v>4200</v>
      </c>
      <c r="H19" s="21">
        <v>83952.67</v>
      </c>
      <c r="I19" s="21">
        <v>4000</v>
      </c>
      <c r="J19" s="21">
        <v>12600</v>
      </c>
      <c r="K19" s="21">
        <v>78189</v>
      </c>
      <c r="L19" s="21">
        <v>21400</v>
      </c>
      <c r="M19" s="21"/>
      <c r="N19" s="21"/>
      <c r="O19" s="21"/>
    </row>
    <row r="20" spans="1:15" ht="18" customHeight="1">
      <c r="A20" s="7" t="s">
        <v>10</v>
      </c>
      <c r="B20" s="21">
        <f t="shared" si="2"/>
        <v>336570.9</v>
      </c>
      <c r="D20" s="40">
        <v>0</v>
      </c>
      <c r="E20" s="21">
        <v>50000</v>
      </c>
      <c r="F20" s="21">
        <v>5820</v>
      </c>
      <c r="G20" s="21">
        <v>17730</v>
      </c>
      <c r="H20" s="21">
        <v>4420</v>
      </c>
      <c r="I20" s="21">
        <v>30800</v>
      </c>
      <c r="J20" s="21">
        <v>1940</v>
      </c>
      <c r="K20" s="21">
        <v>1945</v>
      </c>
      <c r="L20" s="21">
        <v>223915.9</v>
      </c>
      <c r="M20" s="21"/>
      <c r="N20" s="21"/>
      <c r="O20" s="21"/>
    </row>
    <row r="21" spans="1:15">
      <c r="A21" s="7" t="s">
        <v>11</v>
      </c>
      <c r="B21" s="40">
        <f t="shared" si="2"/>
        <v>304651.59999999998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1">
        <v>304651.59999999998</v>
      </c>
      <c r="M21" s="21"/>
      <c r="N21" s="21"/>
      <c r="O21" s="21"/>
    </row>
    <row r="22" spans="1:15">
      <c r="A22" s="7" t="s">
        <v>12</v>
      </c>
      <c r="B22" s="21">
        <f t="shared" si="2"/>
        <v>838601.78999999992</v>
      </c>
      <c r="D22" s="40">
        <v>0</v>
      </c>
      <c r="E22" s="40">
        <v>0</v>
      </c>
      <c r="F22" s="21">
        <v>35124</v>
      </c>
      <c r="G22" s="21">
        <v>35124</v>
      </c>
      <c r="H22" s="40">
        <v>0</v>
      </c>
      <c r="I22" s="40">
        <v>0</v>
      </c>
      <c r="J22" s="21">
        <v>299797.57</v>
      </c>
      <c r="K22" s="21">
        <v>234278.11</v>
      </c>
      <c r="L22" s="21">
        <v>234278.11</v>
      </c>
      <c r="M22" s="21"/>
      <c r="N22" s="21"/>
      <c r="O22" s="21"/>
    </row>
    <row r="23" spans="1:15" ht="45">
      <c r="A23" s="7" t="s">
        <v>13</v>
      </c>
      <c r="B23" s="21">
        <f t="shared" si="2"/>
        <v>1871780.9899999998</v>
      </c>
      <c r="D23" s="40">
        <v>0</v>
      </c>
      <c r="E23" s="21">
        <v>18190.310000000001</v>
      </c>
      <c r="F23" s="21">
        <v>78131.34</v>
      </c>
      <c r="G23" s="21">
        <v>538906</v>
      </c>
      <c r="H23" s="21">
        <v>6106.78</v>
      </c>
      <c r="I23" s="21">
        <v>304358.3</v>
      </c>
      <c r="J23" s="21">
        <v>383500</v>
      </c>
      <c r="K23" s="21">
        <v>375926.38</v>
      </c>
      <c r="L23" s="21">
        <v>166661.88</v>
      </c>
      <c r="M23" s="21"/>
      <c r="N23" s="21"/>
      <c r="O23" s="21"/>
    </row>
    <row r="24" spans="1:15" ht="30">
      <c r="A24" s="7" t="s">
        <v>14</v>
      </c>
      <c r="B24" s="21">
        <f t="shared" si="2"/>
        <v>5510785</v>
      </c>
      <c r="D24" s="40">
        <v>0</v>
      </c>
      <c r="E24" s="21">
        <v>100000</v>
      </c>
      <c r="F24" s="21">
        <v>982390.82</v>
      </c>
      <c r="G24" s="21">
        <v>-96310.88</v>
      </c>
      <c r="H24" s="21">
        <v>111000</v>
      </c>
      <c r="I24" s="21">
        <v>1410418.93</v>
      </c>
      <c r="J24" s="21">
        <v>1575736</v>
      </c>
      <c r="K24" s="21">
        <v>757066.53</v>
      </c>
      <c r="L24" s="21">
        <v>670483.6</v>
      </c>
      <c r="M24" s="21"/>
      <c r="N24" s="21"/>
      <c r="O24" s="21"/>
    </row>
    <row r="25" spans="1:15" ht="30">
      <c r="A25" s="7" t="s">
        <v>71</v>
      </c>
      <c r="B25" s="40">
        <v>0</v>
      </c>
      <c r="D25" s="40">
        <v>0</v>
      </c>
      <c r="E25" s="40">
        <v>0</v>
      </c>
      <c r="F25" s="21">
        <v>388139.52000000002</v>
      </c>
      <c r="G25" s="21">
        <v>-13570</v>
      </c>
      <c r="H25" s="21">
        <v>169779.5</v>
      </c>
      <c r="I25" s="21">
        <v>61277.4</v>
      </c>
      <c r="J25" s="40">
        <v>0</v>
      </c>
      <c r="K25" s="21">
        <v>185664.34</v>
      </c>
      <c r="L25" s="21">
        <v>100244.42</v>
      </c>
      <c r="M25" s="21"/>
      <c r="N25" s="21"/>
      <c r="O25" s="21"/>
    </row>
    <row r="26" spans="1:15">
      <c r="A26" s="3" t="s">
        <v>15</v>
      </c>
      <c r="B26" s="24">
        <f t="shared" si="2"/>
        <v>12519671.49</v>
      </c>
      <c r="D26" s="40">
        <f>SUM(C27:D35)</f>
        <v>0</v>
      </c>
      <c r="E26" s="22">
        <f t="shared" ref="E26:J26" si="4">SUM(E27:E35)</f>
        <v>634728.60000000009</v>
      </c>
      <c r="F26" s="22">
        <f t="shared" si="4"/>
        <v>937534.11999999988</v>
      </c>
      <c r="G26" s="22">
        <f t="shared" si="4"/>
        <v>2763087.89</v>
      </c>
      <c r="H26" s="22">
        <f t="shared" si="4"/>
        <v>2226586.48</v>
      </c>
      <c r="I26" s="22">
        <f t="shared" si="4"/>
        <v>1879254.92</v>
      </c>
      <c r="J26" s="22">
        <f t="shared" si="4"/>
        <v>482949.98000000004</v>
      </c>
      <c r="K26" s="22">
        <f>SUM(K27:K35)</f>
        <v>1606713.97</v>
      </c>
      <c r="L26" s="25">
        <f>SUM(L27:L35)</f>
        <v>1988815.53</v>
      </c>
      <c r="M26" s="22"/>
      <c r="N26" s="22"/>
      <c r="O26" s="22"/>
    </row>
    <row r="27" spans="1:15" ht="30">
      <c r="A27" s="7" t="s">
        <v>16</v>
      </c>
      <c r="B27" s="21">
        <f t="shared" si="2"/>
        <v>472853.08</v>
      </c>
      <c r="D27" s="40">
        <v>0</v>
      </c>
      <c r="E27" s="40">
        <v>0</v>
      </c>
      <c r="F27" s="21">
        <v>20768</v>
      </c>
      <c r="G27" s="40">
        <v>0</v>
      </c>
      <c r="H27" s="21">
        <v>145959</v>
      </c>
      <c r="I27" s="21">
        <v>83255.520000000004</v>
      </c>
      <c r="J27" s="21">
        <v>140994.85</v>
      </c>
      <c r="K27" s="21">
        <v>34220.71</v>
      </c>
      <c r="L27" s="21">
        <v>47655</v>
      </c>
      <c r="M27" s="21"/>
      <c r="N27" s="21"/>
      <c r="O27" s="21"/>
    </row>
    <row r="28" spans="1:15">
      <c r="A28" s="7" t="s">
        <v>17</v>
      </c>
      <c r="B28" s="21">
        <f t="shared" si="2"/>
        <v>270320.3</v>
      </c>
      <c r="D28" s="40">
        <v>0</v>
      </c>
      <c r="E28" s="40">
        <v>0</v>
      </c>
      <c r="F28" s="40">
        <v>0</v>
      </c>
      <c r="G28" s="21">
        <v>33040</v>
      </c>
      <c r="H28" s="21">
        <v>23541</v>
      </c>
      <c r="I28" s="21">
        <v>0</v>
      </c>
      <c r="J28" s="21">
        <v>79591</v>
      </c>
      <c r="K28" s="21">
        <v>95621.3</v>
      </c>
      <c r="L28" s="21">
        <v>38527</v>
      </c>
      <c r="M28" s="21"/>
      <c r="N28" s="21"/>
      <c r="O28" s="21"/>
    </row>
    <row r="29" spans="1:15" ht="30">
      <c r="A29" s="7" t="s">
        <v>18</v>
      </c>
      <c r="B29" s="21">
        <f t="shared" si="2"/>
        <v>2481211.1399999997</v>
      </c>
      <c r="D29" s="40">
        <v>0</v>
      </c>
      <c r="E29" s="21">
        <v>3450</v>
      </c>
      <c r="F29" s="21">
        <v>161373.07999999999</v>
      </c>
      <c r="G29" s="21">
        <v>193785.5</v>
      </c>
      <c r="H29" s="21">
        <v>234365.7</v>
      </c>
      <c r="I29" s="21">
        <v>159507.92000000001</v>
      </c>
      <c r="J29" s="21">
        <v>171271.1</v>
      </c>
      <c r="K29" s="21">
        <v>603490.64</v>
      </c>
      <c r="L29" s="21">
        <v>953967.2</v>
      </c>
      <c r="M29" s="21"/>
      <c r="N29" s="21"/>
      <c r="O29" s="21"/>
    </row>
    <row r="30" spans="1:15">
      <c r="A30" s="7" t="s">
        <v>72</v>
      </c>
      <c r="B30" s="21"/>
      <c r="D30" s="40"/>
      <c r="E30" s="21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1">
        <v>0</v>
      </c>
      <c r="M30" s="21"/>
      <c r="N30" s="21"/>
      <c r="O30" s="21"/>
    </row>
    <row r="31" spans="1:15" ht="30">
      <c r="A31" s="7" t="s">
        <v>19</v>
      </c>
      <c r="B31" s="21">
        <f t="shared" si="2"/>
        <v>1149042.29</v>
      </c>
      <c r="D31" s="40">
        <v>0</v>
      </c>
      <c r="E31" s="21">
        <v>25971.8</v>
      </c>
      <c r="F31" s="21">
        <v>154182.99</v>
      </c>
      <c r="G31" s="21">
        <v>706324.4</v>
      </c>
      <c r="H31" s="21">
        <v>124316.54</v>
      </c>
      <c r="I31" s="21">
        <v>45795.8</v>
      </c>
      <c r="J31" s="21">
        <v>0</v>
      </c>
      <c r="K31" s="21">
        <v>26783.759999999998</v>
      </c>
      <c r="L31" s="21">
        <v>65667</v>
      </c>
      <c r="M31" s="21"/>
      <c r="N31" s="21"/>
      <c r="O31" s="21"/>
    </row>
    <row r="32" spans="1:15" ht="30">
      <c r="A32" s="7" t="s">
        <v>20</v>
      </c>
      <c r="B32" s="21">
        <f t="shared" si="2"/>
        <v>373944.04999999993</v>
      </c>
      <c r="D32" s="40">
        <v>0</v>
      </c>
      <c r="E32" s="40">
        <v>0</v>
      </c>
      <c r="F32" s="21">
        <v>49052.6</v>
      </c>
      <c r="G32" s="21">
        <v>18773.8</v>
      </c>
      <c r="H32" s="21">
        <v>145157.68</v>
      </c>
      <c r="I32" s="21">
        <v>94483</v>
      </c>
      <c r="J32" s="21">
        <v>35671.4</v>
      </c>
      <c r="K32" s="21">
        <v>7889.97</v>
      </c>
      <c r="L32" s="21">
        <v>22915.599999999999</v>
      </c>
      <c r="M32" s="21"/>
      <c r="N32" s="21"/>
      <c r="O32" s="21"/>
    </row>
    <row r="33" spans="1:15" ht="30">
      <c r="A33" s="7" t="s">
        <v>21</v>
      </c>
      <c r="B33" s="21">
        <f t="shared" si="2"/>
        <v>3974207.92</v>
      </c>
      <c r="D33" s="40">
        <v>0</v>
      </c>
      <c r="E33" s="21">
        <v>594506.80000000005</v>
      </c>
      <c r="F33" s="21">
        <v>479419</v>
      </c>
      <c r="G33" s="21">
        <v>606657.25</v>
      </c>
      <c r="H33" s="21">
        <v>751832.55</v>
      </c>
      <c r="I33" s="21">
        <v>313345.8</v>
      </c>
      <c r="J33" s="21">
        <v>40199.629999999997</v>
      </c>
      <c r="K33" s="21">
        <v>537890.89</v>
      </c>
      <c r="L33" s="21">
        <v>650356</v>
      </c>
      <c r="M33" s="21"/>
      <c r="N33" s="21"/>
      <c r="O33" s="21"/>
    </row>
    <row r="34" spans="1:15" ht="45">
      <c r="A34" s="7" t="s">
        <v>78</v>
      </c>
      <c r="B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21"/>
      <c r="N34" s="21"/>
      <c r="O34" s="21"/>
    </row>
    <row r="35" spans="1:15">
      <c r="A35" s="7" t="s">
        <v>22</v>
      </c>
      <c r="B35" s="21">
        <f t="shared" si="2"/>
        <v>3798092.71</v>
      </c>
      <c r="D35" s="40">
        <v>0</v>
      </c>
      <c r="E35" s="21">
        <v>10800</v>
      </c>
      <c r="F35" s="21">
        <v>72738.45</v>
      </c>
      <c r="G35" s="21">
        <v>1204506.94</v>
      </c>
      <c r="H35" s="21">
        <v>801414.01</v>
      </c>
      <c r="I35" s="21">
        <v>1182866.8799999999</v>
      </c>
      <c r="J35" s="21">
        <v>15222</v>
      </c>
      <c r="K35" s="21">
        <v>300816.7</v>
      </c>
      <c r="L35" s="21">
        <v>209727.73</v>
      </c>
      <c r="M35" s="21"/>
      <c r="N35" s="21"/>
      <c r="O35" s="21"/>
    </row>
    <row r="36" spans="1:15">
      <c r="A36" s="3" t="s">
        <v>23</v>
      </c>
      <c r="B36" s="24">
        <f t="shared" si="2"/>
        <v>917722.92</v>
      </c>
      <c r="D36" s="40">
        <f>SUM(D37:D42)</f>
        <v>0</v>
      </c>
      <c r="E36" s="22">
        <f>SUM(E37:E42)</f>
        <v>30000</v>
      </c>
      <c r="F36" s="40">
        <f>SUM(F37:F42)</f>
        <v>0</v>
      </c>
      <c r="G36" s="22">
        <f>SUM(G37)</f>
        <v>80793.61</v>
      </c>
      <c r="H36" s="40">
        <f>SUM(H37:H42)</f>
        <v>0</v>
      </c>
      <c r="I36" s="22">
        <f>SUM(I37:I42)</f>
        <v>109555.63</v>
      </c>
      <c r="J36" s="22">
        <f>SUM(J37:J42)</f>
        <v>614192.28</v>
      </c>
      <c r="K36" s="22">
        <f>SUM(K37:K42)</f>
        <v>73181.399999999994</v>
      </c>
      <c r="L36" s="25">
        <f>SUM(L37:L51)</f>
        <v>10000</v>
      </c>
      <c r="M36" s="22"/>
      <c r="N36" s="22"/>
      <c r="O36" s="22"/>
    </row>
    <row r="37" spans="1:15" ht="30">
      <c r="A37" s="7" t="s">
        <v>24</v>
      </c>
      <c r="B37" s="21">
        <f t="shared" si="2"/>
        <v>193975.01</v>
      </c>
      <c r="D37" s="40">
        <v>0</v>
      </c>
      <c r="E37" s="21">
        <v>30000</v>
      </c>
      <c r="F37" s="40">
        <v>0</v>
      </c>
      <c r="G37" s="21">
        <v>80793.61</v>
      </c>
      <c r="H37" s="40">
        <v>0</v>
      </c>
      <c r="I37" s="40">
        <v>0</v>
      </c>
      <c r="J37" s="40">
        <v>0</v>
      </c>
      <c r="K37" s="21">
        <v>73181.399999999994</v>
      </c>
      <c r="L37" s="21">
        <v>10000</v>
      </c>
      <c r="M37" s="21"/>
      <c r="N37" s="21"/>
      <c r="O37" s="21"/>
    </row>
    <row r="38" spans="1:15" ht="30">
      <c r="A38" s="7" t="s">
        <v>79</v>
      </c>
      <c r="B38" s="40">
        <v>0</v>
      </c>
      <c r="C38" s="40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3">
        <v>0</v>
      </c>
      <c r="M38" s="21"/>
      <c r="N38" s="21"/>
      <c r="O38" s="21"/>
    </row>
    <row r="39" spans="1:15" ht="30">
      <c r="A39" s="7" t="s">
        <v>80</v>
      </c>
      <c r="B39" s="40">
        <v>0</v>
      </c>
      <c r="C39" s="40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23">
        <v>0</v>
      </c>
      <c r="M39" s="21"/>
      <c r="N39" s="21"/>
      <c r="O39" s="21"/>
    </row>
    <row r="40" spans="1:15" ht="30">
      <c r="A40" s="7" t="s">
        <v>81</v>
      </c>
      <c r="B40" s="40">
        <v>0</v>
      </c>
      <c r="C40" s="40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3">
        <v>0</v>
      </c>
      <c r="M40" s="21"/>
      <c r="N40" s="21"/>
      <c r="O40" s="21"/>
    </row>
    <row r="41" spans="1:15" ht="30">
      <c r="A41" s="7" t="s">
        <v>82</v>
      </c>
      <c r="B41" s="40">
        <v>0</v>
      </c>
      <c r="C41" s="40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23">
        <v>0</v>
      </c>
      <c r="M41" s="21"/>
      <c r="N41" s="21"/>
      <c r="O41" s="21"/>
    </row>
    <row r="42" spans="1:15" ht="30">
      <c r="A42" s="7" t="s">
        <v>25</v>
      </c>
      <c r="B42" s="21">
        <f t="shared" si="2"/>
        <v>723747.91</v>
      </c>
      <c r="C42" s="40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21">
        <v>109555.63</v>
      </c>
      <c r="J42" s="21">
        <v>614192.28</v>
      </c>
      <c r="K42" s="40">
        <v>0</v>
      </c>
      <c r="L42" s="23">
        <v>0</v>
      </c>
      <c r="M42" s="21"/>
      <c r="N42" s="21"/>
      <c r="O42" s="21"/>
    </row>
    <row r="43" spans="1:15" ht="30">
      <c r="A43" s="7" t="s">
        <v>83</v>
      </c>
      <c r="B43" s="40">
        <v>0</v>
      </c>
      <c r="C43" s="40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23">
        <v>0</v>
      </c>
      <c r="M43" s="21"/>
      <c r="N43" s="21"/>
      <c r="O43" s="21"/>
    </row>
    <row r="44" spans="1:15">
      <c r="A44" s="41" t="s">
        <v>88</v>
      </c>
      <c r="B44" s="40">
        <v>0</v>
      </c>
      <c r="C44" s="40"/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23">
        <v>0</v>
      </c>
      <c r="M44" s="21"/>
      <c r="N44" s="21"/>
      <c r="O44" s="21"/>
    </row>
    <row r="45" spans="1:15" ht="30">
      <c r="A45" s="7" t="s">
        <v>89</v>
      </c>
      <c r="B45" s="40">
        <v>0</v>
      </c>
      <c r="C45" s="40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23">
        <v>0</v>
      </c>
      <c r="M45" s="21"/>
      <c r="N45" s="21"/>
      <c r="O45" s="21"/>
    </row>
    <row r="46" spans="1:15" ht="30">
      <c r="A46" s="7" t="s">
        <v>90</v>
      </c>
      <c r="B46" s="40">
        <v>0</v>
      </c>
      <c r="C46" s="40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23">
        <v>0</v>
      </c>
      <c r="M46" s="21"/>
      <c r="N46" s="21"/>
      <c r="O46" s="21"/>
    </row>
    <row r="47" spans="1:15" ht="30">
      <c r="A47" s="7" t="s">
        <v>91</v>
      </c>
      <c r="B47" s="40">
        <v>0</v>
      </c>
      <c r="C47" s="40"/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23">
        <v>0</v>
      </c>
      <c r="M47" s="21"/>
      <c r="N47" s="21"/>
      <c r="O47" s="21"/>
    </row>
    <row r="48" spans="1:15" ht="30">
      <c r="A48" s="7" t="s">
        <v>92</v>
      </c>
      <c r="B48" s="40">
        <v>0</v>
      </c>
      <c r="C48" s="40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23">
        <v>0</v>
      </c>
      <c r="M48" s="21"/>
      <c r="N48" s="21"/>
      <c r="O48" s="21"/>
    </row>
    <row r="49" spans="1:15" ht="30">
      <c r="A49" s="7" t="s">
        <v>93</v>
      </c>
      <c r="B49" s="40">
        <v>0</v>
      </c>
      <c r="C49" s="40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23">
        <v>0</v>
      </c>
      <c r="M49" s="21"/>
      <c r="N49" s="21"/>
      <c r="O49" s="21"/>
    </row>
    <row r="50" spans="1:15" ht="30">
      <c r="A50" s="7" t="s">
        <v>94</v>
      </c>
      <c r="B50" s="40">
        <v>0</v>
      </c>
      <c r="C50" s="40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23">
        <v>0</v>
      </c>
      <c r="M50" s="21"/>
      <c r="N50" s="21"/>
      <c r="O50" s="21"/>
    </row>
    <row r="51" spans="1:15" ht="30">
      <c r="A51" s="7" t="s">
        <v>95</v>
      </c>
      <c r="B51" s="40">
        <v>0</v>
      </c>
      <c r="C51" s="40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23">
        <v>0</v>
      </c>
      <c r="M51" s="21"/>
      <c r="N51" s="21"/>
      <c r="O51" s="21"/>
    </row>
    <row r="52" spans="1:15" ht="30">
      <c r="A52" s="3" t="s">
        <v>26</v>
      </c>
      <c r="B52" s="24">
        <f t="shared" si="2"/>
        <v>16707166.739999998</v>
      </c>
      <c r="D52" s="40">
        <f>SUM(C53:D62)</f>
        <v>0</v>
      </c>
      <c r="E52" s="40">
        <f t="shared" ref="E52:J52" si="5">SUM(E53:E62)</f>
        <v>0</v>
      </c>
      <c r="F52" s="22">
        <f t="shared" si="5"/>
        <v>1738492.69</v>
      </c>
      <c r="G52" s="22">
        <f t="shared" si="5"/>
        <v>420003.54</v>
      </c>
      <c r="H52" s="22">
        <f t="shared" si="5"/>
        <v>468806.47</v>
      </c>
      <c r="I52" s="22">
        <f t="shared" si="5"/>
        <v>3197260.59</v>
      </c>
      <c r="J52" s="22">
        <f t="shared" si="5"/>
        <v>8000000</v>
      </c>
      <c r="K52" s="22">
        <f>SUM(K53:K62)</f>
        <v>2782832.0900000003</v>
      </c>
      <c r="L52" s="22">
        <f>SUM(L53:L62)</f>
        <v>99771.36</v>
      </c>
      <c r="M52" s="22"/>
      <c r="N52" s="22"/>
      <c r="O52" s="22"/>
    </row>
    <row r="53" spans="1:15">
      <c r="A53" s="7" t="s">
        <v>27</v>
      </c>
      <c r="B53" s="21">
        <f t="shared" si="2"/>
        <v>5974741.9800000004</v>
      </c>
      <c r="D53" s="40">
        <v>0</v>
      </c>
      <c r="E53" s="40">
        <v>0</v>
      </c>
      <c r="F53" s="21">
        <v>896210</v>
      </c>
      <c r="G53" s="21">
        <v>127953.54</v>
      </c>
      <c r="H53" s="21">
        <v>272875</v>
      </c>
      <c r="I53" s="21">
        <v>3197260.59</v>
      </c>
      <c r="J53" s="40">
        <v>0</v>
      </c>
      <c r="K53" s="21">
        <v>1380671.49</v>
      </c>
      <c r="L53" s="21">
        <v>99771.36</v>
      </c>
      <c r="M53" s="21"/>
      <c r="N53" s="21"/>
      <c r="O53" s="21"/>
    </row>
    <row r="54" spans="1:15" ht="30">
      <c r="A54" s="7" t="s">
        <v>28</v>
      </c>
      <c r="B54" s="21">
        <f t="shared" si="2"/>
        <v>179393.61</v>
      </c>
      <c r="D54" s="40">
        <v>0</v>
      </c>
      <c r="E54" s="40">
        <v>0</v>
      </c>
      <c r="F54" s="21">
        <v>123343.61</v>
      </c>
      <c r="G54" s="40">
        <v>0</v>
      </c>
      <c r="H54" s="21">
        <v>56050</v>
      </c>
      <c r="I54" s="40">
        <v>0</v>
      </c>
      <c r="J54" s="40">
        <v>0</v>
      </c>
      <c r="K54" s="40">
        <v>0</v>
      </c>
      <c r="L54" s="40">
        <v>0</v>
      </c>
      <c r="M54" s="21"/>
      <c r="N54" s="21"/>
      <c r="O54" s="21"/>
    </row>
    <row r="55" spans="1:15" ht="30">
      <c r="A55" s="7" t="s">
        <v>68</v>
      </c>
      <c r="B55" s="21">
        <f t="shared" si="2"/>
        <v>34220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21">
        <v>34220</v>
      </c>
      <c r="L55" s="40">
        <v>0</v>
      </c>
      <c r="M55" s="21"/>
      <c r="N55" s="21"/>
      <c r="O55" s="21"/>
    </row>
    <row r="56" spans="1:15" ht="30" hidden="1">
      <c r="A56" s="7" t="s">
        <v>29</v>
      </c>
      <c r="B56" s="21">
        <f t="shared" si="2"/>
        <v>0</v>
      </c>
      <c r="D56" s="40"/>
      <c r="E56" s="40"/>
      <c r="F56" s="21"/>
      <c r="G56" s="40"/>
      <c r="H56" s="21"/>
      <c r="I56" s="21"/>
      <c r="J56" s="21"/>
      <c r="K56" s="21"/>
      <c r="L56" s="40">
        <v>0</v>
      </c>
      <c r="M56" s="21"/>
      <c r="N56" s="21"/>
      <c r="O56" s="21"/>
    </row>
    <row r="57" spans="1:15" ht="30">
      <c r="A57" s="7" t="s">
        <v>29</v>
      </c>
      <c r="B57" s="40">
        <v>0</v>
      </c>
      <c r="C57" s="40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1"/>
      <c r="N57" s="21"/>
      <c r="O57" s="21"/>
    </row>
    <row r="58" spans="1:15" ht="30">
      <c r="A58" s="7" t="s">
        <v>30</v>
      </c>
      <c r="B58" s="21">
        <f t="shared" si="2"/>
        <v>1814740.5499999998</v>
      </c>
      <c r="D58" s="40">
        <v>0</v>
      </c>
      <c r="E58" s="40">
        <v>0</v>
      </c>
      <c r="F58" s="21">
        <v>718939.08</v>
      </c>
      <c r="G58" s="40">
        <v>0</v>
      </c>
      <c r="H58" s="21">
        <v>139881.47</v>
      </c>
      <c r="I58" s="40">
        <v>0</v>
      </c>
      <c r="J58" s="40">
        <v>0</v>
      </c>
      <c r="K58" s="21">
        <v>955920</v>
      </c>
      <c r="L58" s="40">
        <v>0</v>
      </c>
      <c r="M58" s="21"/>
      <c r="N58" s="21"/>
      <c r="O58" s="21"/>
    </row>
    <row r="59" spans="1:15" ht="30">
      <c r="A59" s="7" t="s">
        <v>73</v>
      </c>
      <c r="B59" s="21">
        <f t="shared" si="2"/>
        <v>292050</v>
      </c>
      <c r="D59" s="40">
        <v>0</v>
      </c>
      <c r="E59" s="40">
        <v>0</v>
      </c>
      <c r="F59" s="40">
        <v>0</v>
      </c>
      <c r="G59" s="21">
        <v>292050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21"/>
      <c r="N59" s="21"/>
      <c r="O59" s="21"/>
    </row>
    <row r="60" spans="1:15" ht="30">
      <c r="A60" s="7" t="s">
        <v>84</v>
      </c>
      <c r="B60" s="40">
        <v>0</v>
      </c>
      <c r="C60" s="40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21"/>
      <c r="N60" s="21"/>
      <c r="O60" s="21"/>
    </row>
    <row r="61" spans="1:15">
      <c r="A61" s="7" t="s">
        <v>69</v>
      </c>
      <c r="B61" s="21">
        <f t="shared" si="2"/>
        <v>412020.6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21">
        <v>412020.6</v>
      </c>
      <c r="L61" s="40">
        <v>0</v>
      </c>
      <c r="M61" s="21"/>
      <c r="N61" s="21"/>
      <c r="O61" s="21"/>
    </row>
    <row r="62" spans="1:15" ht="45">
      <c r="A62" s="7" t="s">
        <v>70</v>
      </c>
      <c r="B62" s="21">
        <f t="shared" si="2"/>
        <v>8000000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21">
        <v>8000000</v>
      </c>
      <c r="K62" s="40">
        <v>0</v>
      </c>
      <c r="L62" s="40">
        <v>0</v>
      </c>
      <c r="M62" s="21"/>
      <c r="N62" s="21"/>
      <c r="O62" s="21"/>
    </row>
    <row r="63" spans="1:15">
      <c r="A63" s="3" t="s">
        <v>34</v>
      </c>
      <c r="B63" s="24">
        <f t="shared" si="2"/>
        <v>323691.45</v>
      </c>
      <c r="D63" s="40">
        <f>SUM(D64)</f>
        <v>0</v>
      </c>
      <c r="E63" s="40">
        <f>SUM(E64)</f>
        <v>0</v>
      </c>
      <c r="F63" s="40">
        <f>SUM(F64)</f>
        <v>0</v>
      </c>
      <c r="G63" s="40">
        <f>SUM(G64)</f>
        <v>0</v>
      </c>
      <c r="H63" s="40">
        <v>0</v>
      </c>
      <c r="I63" s="22">
        <f>SUM(I64)</f>
        <v>323691.45</v>
      </c>
      <c r="J63" s="40">
        <f>SUM(J64)</f>
        <v>0</v>
      </c>
      <c r="K63" s="40">
        <f>SUM(K64)</f>
        <v>0</v>
      </c>
      <c r="L63" s="26">
        <f>SUM(L64:L67)</f>
        <v>0</v>
      </c>
      <c r="M63" s="22"/>
      <c r="N63" s="22"/>
      <c r="O63" s="21"/>
    </row>
    <row r="64" spans="1:15">
      <c r="A64" s="7" t="s">
        <v>35</v>
      </c>
      <c r="B64" s="21">
        <f t="shared" si="2"/>
        <v>323691.45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21">
        <v>323691.45</v>
      </c>
      <c r="J64" s="40">
        <v>0</v>
      </c>
      <c r="K64" s="40">
        <v>0</v>
      </c>
      <c r="L64" s="23">
        <v>0</v>
      </c>
      <c r="M64" s="21"/>
      <c r="N64" s="21"/>
      <c r="O64" s="21"/>
    </row>
    <row r="65" spans="1:15">
      <c r="A65" s="7" t="s">
        <v>85</v>
      </c>
      <c r="B65" s="21"/>
      <c r="D65" s="40"/>
      <c r="E65" s="40"/>
      <c r="F65" s="40"/>
      <c r="G65" s="40"/>
      <c r="H65" s="40"/>
      <c r="I65" s="21"/>
      <c r="J65" s="40"/>
      <c r="K65" s="40"/>
      <c r="L65" s="23">
        <v>0</v>
      </c>
      <c r="M65" s="21"/>
      <c r="N65" s="21"/>
      <c r="O65" s="21"/>
    </row>
    <row r="66" spans="1:15" ht="30">
      <c r="A66" s="7" t="s">
        <v>86</v>
      </c>
      <c r="B66" s="40">
        <v>0</v>
      </c>
      <c r="C66" s="40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23">
        <v>0</v>
      </c>
      <c r="M66" s="21"/>
      <c r="N66" s="21"/>
      <c r="O66" s="21"/>
    </row>
    <row r="67" spans="1:15" ht="45">
      <c r="A67" s="7" t="s">
        <v>87</v>
      </c>
      <c r="B67" s="40">
        <v>0</v>
      </c>
      <c r="C67" s="40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23">
        <v>0</v>
      </c>
      <c r="M67" s="21"/>
      <c r="N67" s="21"/>
      <c r="O67" s="21"/>
    </row>
    <row r="68" spans="1:15" ht="30">
      <c r="A68" s="41" t="s">
        <v>96</v>
      </c>
      <c r="B68" s="40">
        <v>0</v>
      </c>
      <c r="C68" s="40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26">
        <f>SUM(L69:M71)</f>
        <v>0</v>
      </c>
      <c r="M68" s="21"/>
      <c r="N68" s="21"/>
      <c r="O68" s="21"/>
    </row>
    <row r="69" spans="1:15">
      <c r="A69" s="7" t="s">
        <v>97</v>
      </c>
      <c r="B69" s="40">
        <v>0</v>
      </c>
      <c r="C69" s="40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23">
        <v>0</v>
      </c>
      <c r="M69" s="21"/>
      <c r="N69" s="21"/>
      <c r="O69" s="21"/>
    </row>
    <row r="70" spans="1:15" ht="30">
      <c r="A70" s="7" t="s">
        <v>98</v>
      </c>
      <c r="B70" s="40">
        <v>0</v>
      </c>
      <c r="C70" s="40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23">
        <v>0</v>
      </c>
      <c r="M70" s="21"/>
      <c r="N70" s="21"/>
      <c r="O70" s="21"/>
    </row>
    <row r="71" spans="1:15">
      <c r="A71" s="41" t="s">
        <v>99</v>
      </c>
      <c r="B71" s="40">
        <v>0</v>
      </c>
      <c r="C71" s="40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26">
        <f>SUM(L72:L75)</f>
        <v>0</v>
      </c>
      <c r="M71" s="21"/>
      <c r="N71" s="21"/>
      <c r="O71" s="21"/>
    </row>
    <row r="72" spans="1:15" ht="30">
      <c r="A72" s="7" t="s">
        <v>100</v>
      </c>
      <c r="B72" s="40">
        <v>0</v>
      </c>
      <c r="C72" s="40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23">
        <v>0</v>
      </c>
      <c r="M72" s="21"/>
      <c r="N72" s="21"/>
      <c r="O72" s="21"/>
    </row>
    <row r="73" spans="1:15" ht="30">
      <c r="A73" s="7" t="s">
        <v>101</v>
      </c>
      <c r="B73" s="40">
        <v>0</v>
      </c>
      <c r="C73" s="40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23">
        <v>0</v>
      </c>
      <c r="M73" s="21"/>
      <c r="N73" s="21"/>
      <c r="O73" s="21"/>
    </row>
    <row r="74" spans="1:15" ht="30">
      <c r="A74" s="7" t="s">
        <v>102</v>
      </c>
      <c r="B74" s="40">
        <v>0</v>
      </c>
      <c r="C74" s="40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23">
        <v>0</v>
      </c>
      <c r="M74" s="21"/>
      <c r="N74" s="21"/>
      <c r="O74" s="21"/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163321711.32999998</v>
      </c>
      <c r="C76" s="20"/>
      <c r="D76" s="20">
        <f t="shared" ref="D76:M76" si="6">SUM(D10+D16+D26+D36+D52+D63)</f>
        <v>11870283.780000001</v>
      </c>
      <c r="E76" s="20">
        <f t="shared" si="6"/>
        <v>13244064.919999998</v>
      </c>
      <c r="F76" s="20">
        <f t="shared" si="6"/>
        <v>16260589.209999999</v>
      </c>
      <c r="G76" s="20">
        <f t="shared" si="6"/>
        <v>17985545.829999998</v>
      </c>
      <c r="H76" s="20">
        <f t="shared" si="6"/>
        <v>20965064.559999999</v>
      </c>
      <c r="I76" s="20">
        <f t="shared" si="6"/>
        <v>21695766.029999997</v>
      </c>
      <c r="J76" s="20">
        <f t="shared" si="6"/>
        <v>23956454.52</v>
      </c>
      <c r="K76" s="20">
        <f t="shared" si="6"/>
        <v>18957920.73</v>
      </c>
      <c r="L76" s="20">
        <f t="shared" si="6"/>
        <v>18386021.75</v>
      </c>
      <c r="M76" s="20">
        <f t="shared" si="6"/>
        <v>0</v>
      </c>
      <c r="N76" s="20">
        <f>SUM(N10+N16+N26+N36+N52)</f>
        <v>0</v>
      </c>
      <c r="O76" s="20">
        <f>SUM(O52+O36+O26+O16+O10)</f>
        <v>0</v>
      </c>
    </row>
    <row r="77" spans="1:15">
      <c r="A77" s="4"/>
      <c r="D77" s="5"/>
    </row>
    <row r="78" spans="1:15">
      <c r="A78" s="1" t="s">
        <v>36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37</v>
      </c>
      <c r="B79" s="40">
        <v>0</v>
      </c>
      <c r="C79" s="40"/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</row>
    <row r="80" spans="1:15" ht="30">
      <c r="A80" s="7" t="s">
        <v>38</v>
      </c>
      <c r="B80" s="40">
        <v>0</v>
      </c>
      <c r="C80" s="40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</row>
    <row r="81" spans="1:15" ht="30">
      <c r="A81" s="7" t="s">
        <v>39</v>
      </c>
      <c r="B81" s="40">
        <v>0</v>
      </c>
      <c r="C81" s="40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</row>
    <row r="82" spans="1:15">
      <c r="A82" s="3" t="s">
        <v>40</v>
      </c>
      <c r="B82" s="40">
        <v>0</v>
      </c>
      <c r="C82" s="40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</row>
    <row r="83" spans="1:15" ht="30">
      <c r="A83" s="7" t="s">
        <v>41</v>
      </c>
      <c r="B83" s="40">
        <v>0</v>
      </c>
      <c r="C83" s="40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</row>
    <row r="84" spans="1:15" ht="30">
      <c r="A84" s="7" t="s">
        <v>42</v>
      </c>
      <c r="B84" s="40">
        <v>0</v>
      </c>
      <c r="C84" s="40"/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</row>
    <row r="85" spans="1:15" ht="30">
      <c r="A85" s="3" t="s">
        <v>43</v>
      </c>
      <c r="B85" s="40">
        <v>0</v>
      </c>
      <c r="C85" s="40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</row>
    <row r="86" spans="1:15" ht="30">
      <c r="A86" s="7" t="s">
        <v>44</v>
      </c>
      <c r="B86" s="40">
        <v>0</v>
      </c>
      <c r="C86" s="40"/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</row>
    <row r="87" spans="1:15">
      <c r="A87" s="8" t="s">
        <v>45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46</v>
      </c>
      <c r="B89" s="27">
        <f>SUM(B76)</f>
        <v>163321711.32999998</v>
      </c>
      <c r="C89" s="27"/>
      <c r="D89" s="28">
        <f t="shared" ref="D89:L89" si="7">SUM(D76)</f>
        <v>11870283.780000001</v>
      </c>
      <c r="E89" s="28">
        <f t="shared" si="7"/>
        <v>13244064.919999998</v>
      </c>
      <c r="F89" s="27">
        <f t="shared" si="7"/>
        <v>16260589.209999999</v>
      </c>
      <c r="G89" s="27">
        <f t="shared" si="7"/>
        <v>17985545.829999998</v>
      </c>
      <c r="H89" s="27">
        <f t="shared" si="7"/>
        <v>20965064.559999999</v>
      </c>
      <c r="I89" s="27">
        <f t="shared" si="7"/>
        <v>21695766.029999997</v>
      </c>
      <c r="J89" s="27">
        <f t="shared" si="7"/>
        <v>23956454.52</v>
      </c>
      <c r="K89" s="27">
        <f t="shared" si="7"/>
        <v>18957920.73</v>
      </c>
      <c r="L89" s="27">
        <f t="shared" si="7"/>
        <v>18386021.75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t="s">
        <v>66</v>
      </c>
    </row>
    <row r="91" spans="1:15">
      <c r="A91" t="s">
        <v>64</v>
      </c>
    </row>
    <row r="92" spans="1:15">
      <c r="A92" t="s">
        <v>65</v>
      </c>
    </row>
    <row r="95" spans="1:15"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6"/>
      <c r="J97" s="32"/>
      <c r="L97" s="35"/>
    </row>
    <row r="98" spans="2:12" ht="15.75">
      <c r="B98" s="33"/>
      <c r="G98" s="32"/>
      <c r="H98" s="46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5">
    <mergeCell ref="A6:G6"/>
    <mergeCell ref="A5:G5"/>
    <mergeCell ref="A4:G4"/>
    <mergeCell ref="A3:G3"/>
    <mergeCell ref="A2:G2"/>
  </mergeCells>
  <printOptions horizontalCentered="1"/>
  <pageMargins left="0.27559055118110237" right="0.27559055118110237" top="0.6692913385826772" bottom="0.31496062992125984" header="0.23622047244094491" footer="0.31496062992125984"/>
  <pageSetup scale="54" orientation="landscape" verticalDpi="4294967293" r:id="rId1"/>
  <rowBreaks count="2" manualBreakCount="2">
    <brk id="43" max="11" man="1"/>
    <brk id="77" max="11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2019-10-07T13:08:25Z</cp:lastPrinted>
  <dcterms:created xsi:type="dcterms:W3CDTF">2018-04-17T18:57:16Z</dcterms:created>
  <dcterms:modified xsi:type="dcterms:W3CDTF">2019-10-07T13:18:22Z</dcterms:modified>
</cp:coreProperties>
</file>