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0"/>
          </rPr>
          <t>TRANSFERENCIA DE GASTOS CORRIENTES</t>
        </r>
      </text>
    </comment>
    <comment ref="F31" authorId="0">
      <text>
        <r>
          <rPr>
            <sz val="8"/>
            <rFont val="Tahoma"/>
            <family val="0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SEGURIDAD SOCIAL
Y REEMBOLSO DE EFECTIVO DE CHEQUES SUJETOS A LIQUIDACION.</t>
        </r>
      </text>
    </comment>
  </commentList>
</comments>
</file>

<file path=xl/comments2.xml><?xml version="1.0" encoding="utf-8"?>
<comments xmlns="http://schemas.openxmlformats.org/spreadsheetml/2006/main">
  <authors>
    <author>fmateo</author>
  </authors>
  <commentList>
    <comment ref="D85" authorId="0">
      <text>
        <r>
          <rPr>
            <b/>
            <sz val="9"/>
            <rFont val="Tahoma"/>
            <family val="0"/>
          </rPr>
          <t>fmateo: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<sst xmlns="http://schemas.openxmlformats.org/spreadsheetml/2006/main" count="129" uniqueCount="100">
  <si>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</si>
  <si>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</si>
  <si>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</si>
  <si>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</si>
  <si>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</si>
  <si>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</si>
  <si>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</si>
  <si>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</si>
  <si>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</si>
  <si>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</si>
  <si>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</si>
  <si>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</si>
  <si>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</si>
  <si>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</si>
  <si>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</si>
  <si>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</si>
  <si>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</si>
  <si>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</si>
  <si>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</si>
  <si>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</si>
  <si>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</si>
  <si>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</si>
  <si>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</si>
  <si>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</si>
  <si>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</si>
  <si>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</si>
  <si>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</si>
  <si>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</si>
  <si>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</si>
  <si>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</si>
  <si>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</si>
  <si>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</si>
  <si>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</si>
  <si>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</si>
  <si>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</si>
  <si>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</si>
  <si>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</si>
  <si>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</si>
  <si>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</si>
  <si>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</si>
  <si>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</si>
  <si>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</si>
  <si>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</si>
  <si>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</si>
  <si>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</si>
  <si>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</si>
  <si>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</si>
  <si>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</si>
  <si>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</si>
  <si>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</si>
  <si>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</si>
  <si>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</si>
  <si>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</si>
  <si>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</si>
  <si>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</si>
  <si>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</si>
  <si>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</si>
  <si>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</si>
  <si>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</si>
  <si>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</si>
  <si>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</si>
  <si>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</si>
  <si>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</si>
  <si>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</si>
  <si>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</si>
  <si>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</si>
  <si>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</si>
  <si>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</si>
  <si>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</si>
  <si>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</si>
  <si>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</si>
  <si>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</si>
  <si>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</si>
  <si>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</si>
  <si>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</si>
  <si>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</si>
  <si>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AÑO:2015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</si>
  <si>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</si>
  <si>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</si>
  <si>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</si>
  <si>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</si>
  <si>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</si>
  <si>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</si>
  <si>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</si>
  <si>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</si>
  <si>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</si>
  <si>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</si>
  <si>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</si>
  <si>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</si>
  <si>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Acum. Años Anteriores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</si>
  <si>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</si>
  <si>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</si>
  <si>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</si>
  <si>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</si>
  <si>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</si>
  <si>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</si>
  <si>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</si>
  <si>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r>
      <t xml:space="preserve">          </t>
    </r>
    <r>
      <rPr>
        <b/>
        <sz val="10"/>
        <rFont val="Arial"/>
        <family val="2"/>
      </rPr>
      <t>Nota</t>
    </r>
    <r>
      <rPr>
        <sz val="10"/>
        <rFont val="Arial"/>
        <family val="0"/>
      </rPr>
      <t xml:space="preserve">: La variacion que refleja el presupuesto inicial, se debe al apoyo presupuestario recibido por la Presidencia de la Republica por un valor de </t>
    </r>
  </si>
  <si>
    <t>AL 30/12/2015</t>
  </si>
  <si>
    <t>Mes: DICIEMBRE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</si>
</sst>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59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8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8" fillId="0" borderId="45" xfId="0" applyFont="1" applyBorder="1" applyAlignment="1">
      <alignment vertical="center"/>
    </xf>
    <xf numFmtId="0" fontId="18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45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wrapText="1"/>
    </xf>
    <xf numFmtId="0" fontId="18" fillId="0" borderId="45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8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457200</xdr:colOff>
      <xdr:row>59</xdr:row>
      <xdr:rowOff>85725</xdr:rowOff>
    </xdr:from>
    <xdr:to>
      <xdr:col>3</xdr:col>
      <xdr:colOff>2543175</xdr:colOff>
      <xdr:row>64</xdr:row>
      <xdr:rowOff>66675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05050" y="11163300"/>
          <a:ext cx="20859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714375</xdr:colOff>
      <xdr:row>94</xdr:row>
      <xdr:rowOff>85725</xdr:rowOff>
    </xdr:from>
    <xdr:to>
      <xdr:col>6</xdr:col>
      <xdr:colOff>590550</xdr:colOff>
      <xdr:row>99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62175" y="514350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171450</xdr:colOff>
      <xdr:row>52</xdr:row>
      <xdr:rowOff>47625</xdr:rowOff>
    </xdr:from>
    <xdr:to>
      <xdr:col>7</xdr:col>
      <xdr:colOff>514350</xdr:colOff>
      <xdr:row>57</xdr:row>
      <xdr:rowOff>47625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5762625" y="8886825"/>
          <a:ext cx="2847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tabSelected="1" zoomScalePageLayoutView="0" workbookViewId="0" topLeftCell="A7">
      <selection activeCell="I39" sqref="I39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50"/>
      <c r="B5" s="150"/>
      <c r="C5" s="150"/>
      <c r="D5" s="150"/>
      <c r="E5" s="150"/>
      <c r="F5" s="150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51"/>
      <c r="B11" s="151"/>
      <c r="C11" s="151"/>
      <c r="D11" s="151"/>
      <c r="E11" s="151"/>
      <c r="F11" s="151"/>
      <c r="G11" s="2"/>
      <c r="H11" s="2"/>
      <c r="I11" s="2"/>
      <c r="J11" s="2"/>
      <c r="K11" s="2"/>
      <c r="L11" s="2"/>
    </row>
    <row r="12" spans="1:12" ht="15">
      <c r="A12" s="152" t="s">
        <v>0</v>
      </c>
      <c r="B12" s="152"/>
      <c r="C12" s="152"/>
      <c r="D12" s="152"/>
      <c r="E12" s="152"/>
      <c r="F12" s="152"/>
      <c r="G12" s="4"/>
      <c r="H12" s="4"/>
      <c r="I12" s="4"/>
      <c r="J12" s="4"/>
      <c r="K12" s="4"/>
      <c r="L12" s="4"/>
    </row>
    <row r="13" spans="1:12" ht="15">
      <c r="A13" s="153">
        <v>42339</v>
      </c>
      <c r="B13" s="152"/>
      <c r="C13" s="152"/>
      <c r="D13" s="152"/>
      <c r="E13" s="152"/>
      <c r="F13" s="152"/>
      <c r="G13" s="4"/>
      <c r="H13" s="4"/>
      <c r="I13" s="4"/>
      <c r="J13" s="4"/>
      <c r="K13" s="4"/>
      <c r="L13" s="4"/>
    </row>
    <row r="14" spans="1:12" ht="15">
      <c r="A14" s="152" t="s">
        <v>1</v>
      </c>
      <c r="B14" s="152"/>
      <c r="C14" s="152"/>
      <c r="D14" s="152"/>
      <c r="E14" s="152"/>
      <c r="F14" s="152"/>
      <c r="G14" s="4"/>
      <c r="H14" s="4"/>
      <c r="I14" s="4"/>
      <c r="J14" s="4"/>
      <c r="K14" s="4"/>
      <c r="L14" s="4"/>
    </row>
    <row r="15" spans="1:12" ht="12.75">
      <c r="A15" s="154" t="s">
        <v>2</v>
      </c>
      <c r="B15" s="154"/>
      <c r="C15" s="154"/>
      <c r="D15" s="154"/>
      <c r="E15" s="154"/>
      <c r="F15" s="154"/>
      <c r="G15" s="5"/>
      <c r="H15" s="5"/>
      <c r="I15" s="5"/>
      <c r="J15" s="5"/>
      <c r="K15" s="5"/>
      <c r="L15" s="5"/>
    </row>
    <row r="16" spans="1:6" ht="12.75">
      <c r="A16" s="155"/>
      <c r="B16" s="155"/>
      <c r="C16" s="155"/>
      <c r="D16" s="155"/>
      <c r="E16" s="155"/>
      <c r="F16" s="155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6" t="s">
        <v>3</v>
      </c>
      <c r="B18" s="157"/>
      <c r="C18" s="157"/>
      <c r="D18" s="157" t="s">
        <v>4</v>
      </c>
      <c r="E18" s="7"/>
      <c r="F18" s="161" t="s">
        <v>5</v>
      </c>
    </row>
    <row r="19" spans="1:6" ht="12.75">
      <c r="A19" s="158"/>
      <c r="B19" s="159"/>
      <c r="C19" s="159"/>
      <c r="D19" s="159"/>
      <c r="E19" s="8" t="s">
        <v>6</v>
      </c>
      <c r="F19" s="162"/>
    </row>
    <row r="20" spans="1:12" ht="12.75">
      <c r="A20" s="163" t="s">
        <v>7</v>
      </c>
      <c r="B20" s="164"/>
      <c r="C20" s="164"/>
      <c r="D20" s="160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>
        <v>0</v>
      </c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28157098.869999997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/>
    </row>
    <row r="29" spans="1:6" ht="15.75">
      <c r="A29" s="30"/>
      <c r="B29" s="31"/>
      <c r="C29" s="32" t="s">
        <v>23</v>
      </c>
      <c r="D29" s="33" t="s">
        <v>24</v>
      </c>
      <c r="E29" s="36"/>
      <c r="F29" s="37">
        <f>13508836+8646912.87</f>
        <v>22155748.869999997</v>
      </c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/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v>6001350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0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0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v>29448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>
        <v>29448</v>
      </c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SUM(F38+F35+F32+F27+F24)</f>
        <v>28186546.869999997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 t="s">
        <v>42</v>
      </c>
      <c r="E46" s="34"/>
      <c r="F46" s="35">
        <v>0</v>
      </c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43</v>
      </c>
      <c r="E54" s="47"/>
      <c r="F54" s="48">
        <f>+F43+F46+F48</f>
        <v>28186546.869999997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  <mergeCell ref="A14:F14"/>
    <mergeCell ref="A15:F15"/>
  </mergeCells>
  <printOptions/>
  <pageMargins left="0.75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92"/>
  <sheetViews>
    <sheetView workbookViewId="0" topLeftCell="A68">
      <selection activeCell="G68" sqref="G68:I68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1" ht="12.75"/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5" t="s">
        <v>44</v>
      </c>
      <c r="C6" s="176"/>
      <c r="D6" s="176"/>
      <c r="E6" s="176"/>
      <c r="F6" s="176"/>
      <c r="G6" s="176"/>
      <c r="H6" s="176"/>
      <c r="I6" s="177"/>
      <c r="J6" s="3"/>
    </row>
    <row r="7" spans="2:10" ht="15" hidden="1">
      <c r="B7" s="170" t="s">
        <v>0</v>
      </c>
      <c r="C7" s="152"/>
      <c r="D7" s="152"/>
      <c r="E7" s="152"/>
      <c r="F7" s="152"/>
      <c r="G7" s="152"/>
      <c r="H7" s="152"/>
      <c r="I7" s="171"/>
      <c r="J7" s="3"/>
    </row>
    <row r="8" spans="2:10" ht="15" hidden="1">
      <c r="B8" s="172">
        <v>41913</v>
      </c>
      <c r="C8" s="152"/>
      <c r="D8" s="152"/>
      <c r="E8" s="152"/>
      <c r="F8" s="152"/>
      <c r="G8" s="152"/>
      <c r="H8" s="152"/>
      <c r="I8" s="171"/>
      <c r="J8" s="3"/>
    </row>
    <row r="9" spans="2:10" ht="15" hidden="1">
      <c r="B9" s="170" t="s">
        <v>1</v>
      </c>
      <c r="C9" s="152"/>
      <c r="D9" s="152"/>
      <c r="E9" s="152"/>
      <c r="F9" s="152"/>
      <c r="G9" s="152"/>
      <c r="H9" s="152"/>
      <c r="I9" s="171"/>
      <c r="J9" s="3"/>
    </row>
    <row r="10" spans="2:9" ht="12.75" hidden="1">
      <c r="B10" s="173" t="s">
        <v>2</v>
      </c>
      <c r="C10" s="154"/>
      <c r="D10" s="154"/>
      <c r="E10" s="154"/>
      <c r="F10" s="154"/>
      <c r="G10" s="154"/>
      <c r="H10" s="154"/>
      <c r="I10" s="174"/>
    </row>
    <row r="11" spans="2:9" ht="15.75" hidden="1" thickBot="1">
      <c r="B11" s="165" t="s">
        <v>45</v>
      </c>
      <c r="C11" s="166"/>
      <c r="D11" s="166"/>
      <c r="E11" s="166"/>
      <c r="F11" s="166"/>
      <c r="G11" s="166"/>
      <c r="H11" s="166"/>
      <c r="I11" s="167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46</v>
      </c>
      <c r="C13" s="59"/>
      <c r="D13" s="60"/>
      <c r="E13" s="168"/>
      <c r="F13" s="168"/>
      <c r="G13" s="168"/>
      <c r="H13" s="168"/>
      <c r="I13" s="169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47</v>
      </c>
      <c r="D15" s="63" t="s">
        <v>28</v>
      </c>
      <c r="E15" s="63" t="s">
        <v>48</v>
      </c>
      <c r="F15" s="64" t="s">
        <v>49</v>
      </c>
      <c r="G15" s="66" t="s">
        <v>50</v>
      </c>
      <c r="H15" s="66"/>
      <c r="I15" s="66" t="s">
        <v>51</v>
      </c>
    </row>
    <row r="16" spans="2:9" ht="12.75" hidden="1">
      <c r="B16" s="69" t="s">
        <v>52</v>
      </c>
      <c r="C16" s="70" t="s">
        <v>53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54</v>
      </c>
      <c r="D17" s="77" t="s">
        <v>55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56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57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58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59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60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/>
    <row r="66" ht="12.75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5" t="s">
        <v>44</v>
      </c>
      <c r="C69" s="176"/>
      <c r="D69" s="176"/>
      <c r="E69" s="176"/>
      <c r="F69" s="176"/>
      <c r="G69" s="176"/>
      <c r="H69" s="176"/>
      <c r="I69" s="177"/>
    </row>
    <row r="70" spans="2:9" ht="15">
      <c r="B70" s="170" t="s">
        <v>61</v>
      </c>
      <c r="C70" s="152"/>
      <c r="D70" s="152"/>
      <c r="E70" s="152"/>
      <c r="F70" s="152"/>
      <c r="G70" s="152"/>
      <c r="H70" s="152"/>
      <c r="I70" s="171"/>
    </row>
    <row r="71" spans="2:9" ht="15">
      <c r="B71" s="172">
        <v>42339</v>
      </c>
      <c r="C71" s="152"/>
      <c r="D71" s="152"/>
      <c r="E71" s="152"/>
      <c r="F71" s="152"/>
      <c r="G71" s="152"/>
      <c r="H71" s="152"/>
      <c r="I71" s="171"/>
    </row>
    <row r="72" spans="2:9" ht="15">
      <c r="B72" s="170" t="s">
        <v>1</v>
      </c>
      <c r="C72" s="152"/>
      <c r="D72" s="152"/>
      <c r="E72" s="152"/>
      <c r="F72" s="152"/>
      <c r="G72" s="152"/>
      <c r="H72" s="152"/>
      <c r="I72" s="171"/>
    </row>
    <row r="73" spans="2:9" ht="12.75">
      <c r="B73" s="173" t="s">
        <v>2</v>
      </c>
      <c r="C73" s="154"/>
      <c r="D73" s="154"/>
      <c r="E73" s="154"/>
      <c r="F73" s="154"/>
      <c r="G73" s="154"/>
      <c r="H73" s="154"/>
      <c r="I73" s="174"/>
    </row>
    <row r="74" spans="2:9" ht="15.75" thickBot="1">
      <c r="B74" s="165" t="s">
        <v>45</v>
      </c>
      <c r="C74" s="166"/>
      <c r="D74" s="166"/>
      <c r="E74" s="166"/>
      <c r="F74" s="166"/>
      <c r="G74" s="166"/>
      <c r="H74" s="166"/>
      <c r="I74" s="167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46</v>
      </c>
      <c r="C76" s="59"/>
      <c r="D76" s="60"/>
      <c r="E76" s="168"/>
      <c r="F76" s="168"/>
      <c r="G76" s="168"/>
      <c r="H76" s="168"/>
      <c r="I76" s="169"/>
    </row>
    <row r="77" spans="2:9" ht="12.75">
      <c r="B77" s="61"/>
      <c r="C77" s="62"/>
      <c r="D77" s="63"/>
      <c r="E77" s="63"/>
      <c r="F77" s="64"/>
      <c r="G77" s="65" t="s">
        <v>62</v>
      </c>
      <c r="H77" s="63" t="s">
        <v>63</v>
      </c>
      <c r="I77" s="66"/>
    </row>
    <row r="78" spans="2:9" ht="13.5" thickBot="1">
      <c r="B78" s="67"/>
      <c r="C78" s="68" t="s">
        <v>47</v>
      </c>
      <c r="D78" s="63" t="s">
        <v>28</v>
      </c>
      <c r="E78" s="63" t="s">
        <v>48</v>
      </c>
      <c r="F78" s="64" t="s">
        <v>49</v>
      </c>
      <c r="G78" s="66" t="s">
        <v>98</v>
      </c>
      <c r="H78" s="66" t="s">
        <v>64</v>
      </c>
      <c r="I78" s="66" t="s">
        <v>65</v>
      </c>
    </row>
    <row r="79" spans="2:9" ht="13.5" thickBot="1">
      <c r="B79" s="69" t="s">
        <v>52</v>
      </c>
      <c r="C79" s="70" t="s">
        <v>53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54</v>
      </c>
      <c r="D80" s="77" t="s">
        <v>66</v>
      </c>
      <c r="E80" s="78">
        <v>1000000</v>
      </c>
      <c r="F80" s="78">
        <v>130625553.56</v>
      </c>
      <c r="G80" s="78">
        <v>130120445.19</v>
      </c>
      <c r="H80" s="78">
        <v>0</v>
      </c>
      <c r="I80" s="78">
        <f aca="true" t="shared" si="0" ref="I80:I85">+F80-G80</f>
        <v>505108.37000000477</v>
      </c>
    </row>
    <row r="81" spans="2:9" ht="15">
      <c r="B81" s="80"/>
      <c r="C81" s="81">
        <v>2.2</v>
      </c>
      <c r="D81" s="77" t="s">
        <v>67</v>
      </c>
      <c r="E81" s="78">
        <v>103206.09</v>
      </c>
      <c r="F81" s="82">
        <v>32757492.47</v>
      </c>
      <c r="G81" s="82">
        <v>30532286.17</v>
      </c>
      <c r="H81" s="82">
        <v>0</v>
      </c>
      <c r="I81" s="78">
        <f t="shared" si="0"/>
        <v>2225206.299999997</v>
      </c>
    </row>
    <row r="82" spans="2:9" ht="15">
      <c r="B82" s="80"/>
      <c r="C82" s="81">
        <v>2.3</v>
      </c>
      <c r="D82" s="77" t="s">
        <v>68</v>
      </c>
      <c r="E82" s="78">
        <v>-380197.02</v>
      </c>
      <c r="F82" s="84">
        <v>16713869.03</v>
      </c>
      <c r="G82" s="84">
        <v>14951654.46</v>
      </c>
      <c r="H82" s="84">
        <v>0</v>
      </c>
      <c r="I82" s="78">
        <f t="shared" si="0"/>
        <v>1762214.5699999984</v>
      </c>
    </row>
    <row r="83" spans="2:9" ht="15">
      <c r="B83" s="85"/>
      <c r="C83" s="81">
        <v>2.4</v>
      </c>
      <c r="D83" s="77" t="s">
        <v>69</v>
      </c>
      <c r="E83" s="78">
        <v>0</v>
      </c>
      <c r="F83" s="82">
        <v>2083320.64</v>
      </c>
      <c r="G83" s="82">
        <v>935552.17</v>
      </c>
      <c r="H83" s="82">
        <v>0</v>
      </c>
      <c r="I83" s="78">
        <f t="shared" si="0"/>
        <v>1147768.4699999997</v>
      </c>
    </row>
    <row r="84" spans="2:9" ht="15">
      <c r="B84" s="80"/>
      <c r="C84" s="81">
        <v>2.6</v>
      </c>
      <c r="D84" s="77" t="s">
        <v>70</v>
      </c>
      <c r="E84" s="78">
        <v>712111.52</v>
      </c>
      <c r="F84" s="82">
        <v>19387415.34</v>
      </c>
      <c r="G84" s="82">
        <v>18530139.11</v>
      </c>
      <c r="H84" s="82">
        <v>0</v>
      </c>
      <c r="I84" s="78">
        <f t="shared" si="0"/>
        <v>857276.2300000004</v>
      </c>
    </row>
    <row r="85" spans="2:9" ht="15">
      <c r="B85" s="85"/>
      <c r="C85" s="81">
        <v>2.7</v>
      </c>
      <c r="D85" s="77" t="s">
        <v>71</v>
      </c>
      <c r="E85" s="78">
        <v>0</v>
      </c>
      <c r="F85" s="78">
        <v>779669.96</v>
      </c>
      <c r="G85" s="78">
        <v>752133.99</v>
      </c>
      <c r="H85" s="78"/>
      <c r="I85" s="78">
        <f t="shared" si="0"/>
        <v>27535.969999999972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202347321</v>
      </c>
      <c r="G86" s="89">
        <f>SUM(G80:G85)</f>
        <v>195822211.09000003</v>
      </c>
      <c r="H86" s="90"/>
      <c r="I86" s="91">
        <f>SUM(I80:I85)</f>
        <v>6525109.91</v>
      </c>
    </row>
    <row r="87" ht="12.75"/>
    <row r="88" spans="6:8" ht="12.75" hidden="1">
      <c r="F88" s="94" t="s">
        <v>72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73</v>
      </c>
      <c r="G90" s="97">
        <f>SUM(G88:G89)</f>
        <v>56151038.519999996</v>
      </c>
      <c r="H90" s="98"/>
    </row>
    <row r="91" spans="2:9" ht="12.75">
      <c r="B91" s="149" t="s">
        <v>97</v>
      </c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>
        <v>2000000</v>
      </c>
      <c r="F92" s="52"/>
      <c r="G92" s="98"/>
      <c r="H92" s="98"/>
    </row>
  </sheetData>
  <sheetProtection/>
  <mergeCells count="14">
    <mergeCell ref="B10:I10"/>
    <mergeCell ref="B11:I11"/>
    <mergeCell ref="E13:I13"/>
    <mergeCell ref="B69:I69"/>
    <mergeCell ref="B6:I6"/>
    <mergeCell ref="B7:I7"/>
    <mergeCell ref="B8:I8"/>
    <mergeCell ref="B9:I9"/>
    <mergeCell ref="B74:I74"/>
    <mergeCell ref="E76:I76"/>
    <mergeCell ref="B70:I70"/>
    <mergeCell ref="B71:I71"/>
    <mergeCell ref="B72:I72"/>
    <mergeCell ref="B73:I73"/>
  </mergeCells>
  <printOptions/>
  <pageMargins left="0.7" right="0.7" top="0.75" bottom="0.75" header="0.3" footer="0.3"/>
  <pageSetup horizontalDpi="600" verticalDpi="600" orientation="portrait" scale="6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workbookViewId="0" topLeftCell="A13">
      <selection activeCell="K43" sqref="K43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80"/>
    </row>
    <row r="14" spans="1:13" ht="15.75">
      <c r="A14" s="181" t="s">
        <v>74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3"/>
    </row>
    <row r="15" spans="1:13" ht="12.75">
      <c r="A15" s="99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76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99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4" t="s">
        <v>77</v>
      </c>
      <c r="B35" s="184" t="s">
        <v>78</v>
      </c>
      <c r="C35" s="184" t="s">
        <v>79</v>
      </c>
      <c r="D35" s="184"/>
      <c r="E35" s="187" t="s">
        <v>80</v>
      </c>
      <c r="F35" s="188"/>
      <c r="G35" s="187" t="s">
        <v>81</v>
      </c>
      <c r="H35" s="197"/>
      <c r="I35" s="197"/>
      <c r="J35" s="197"/>
      <c r="K35" s="197"/>
      <c r="L35" s="197"/>
      <c r="M35" s="198"/>
    </row>
    <row r="36" spans="1:13" ht="12.75">
      <c r="A36" s="185"/>
      <c r="B36" s="185"/>
      <c r="C36" s="186"/>
      <c r="D36" s="186"/>
      <c r="E36" s="189"/>
      <c r="F36" s="190"/>
      <c r="G36" s="189"/>
      <c r="H36" s="190"/>
      <c r="I36" s="190"/>
      <c r="J36" s="190"/>
      <c r="K36" s="190"/>
      <c r="L36" s="190"/>
      <c r="M36" s="199"/>
    </row>
    <row r="37" spans="1:13" ht="15.75">
      <c r="A37" s="185"/>
      <c r="B37" s="185"/>
      <c r="C37" s="200" t="s">
        <v>13</v>
      </c>
      <c r="D37" s="200"/>
      <c r="E37" s="201" t="s">
        <v>14</v>
      </c>
      <c r="F37" s="202"/>
      <c r="G37" s="203" t="s">
        <v>82</v>
      </c>
      <c r="H37" s="203"/>
      <c r="I37" s="203"/>
      <c r="J37" s="203"/>
      <c r="K37" s="203"/>
      <c r="L37" s="203"/>
      <c r="M37" s="203"/>
    </row>
    <row r="38" spans="1:13" ht="12.75" customHeight="1">
      <c r="A38" s="185"/>
      <c r="B38" s="185"/>
      <c r="C38" s="184" t="s">
        <v>83</v>
      </c>
      <c r="D38" s="184" t="s">
        <v>84</v>
      </c>
      <c r="E38" s="184" t="s">
        <v>85</v>
      </c>
      <c r="F38" s="184" t="s">
        <v>86</v>
      </c>
      <c r="G38" s="184" t="s">
        <v>87</v>
      </c>
      <c r="H38" s="184" t="s">
        <v>88</v>
      </c>
      <c r="I38" s="184" t="s">
        <v>89</v>
      </c>
      <c r="J38" s="206" t="s">
        <v>90</v>
      </c>
      <c r="K38" s="206"/>
      <c r="L38" s="191" t="s">
        <v>91</v>
      </c>
      <c r="M38" s="184" t="s">
        <v>92</v>
      </c>
    </row>
    <row r="39" spans="1:13" ht="15.75">
      <c r="A39" s="185"/>
      <c r="B39" s="185"/>
      <c r="C39" s="204"/>
      <c r="D39" s="196"/>
      <c r="E39" s="196"/>
      <c r="F39" s="196"/>
      <c r="G39" s="196"/>
      <c r="H39" s="196"/>
      <c r="I39" s="196"/>
      <c r="J39" s="111" t="s">
        <v>93</v>
      </c>
      <c r="K39" s="112" t="s">
        <v>94</v>
      </c>
      <c r="L39" s="192"/>
      <c r="M39" s="194"/>
    </row>
    <row r="40" spans="1:13" ht="19.5" customHeight="1">
      <c r="A40" s="113" t="s">
        <v>7</v>
      </c>
      <c r="B40" s="113" t="s">
        <v>12</v>
      </c>
      <c r="C40" s="205"/>
      <c r="D40" s="186"/>
      <c r="E40" s="186"/>
      <c r="F40" s="186"/>
      <c r="G40" s="186"/>
      <c r="H40" s="186"/>
      <c r="I40" s="186"/>
      <c r="J40" s="114"/>
      <c r="K40" s="115"/>
      <c r="L40" s="193"/>
      <c r="M40" s="195"/>
    </row>
    <row r="41" spans="1:13" ht="12.75">
      <c r="A41" s="116">
        <v>0.056</v>
      </c>
      <c r="B41" s="117" t="s">
        <v>95</v>
      </c>
      <c r="C41" s="118">
        <v>42005</v>
      </c>
      <c r="D41" s="119">
        <v>42369</v>
      </c>
      <c r="E41" s="120">
        <f>+I41/G41</f>
        <v>0.20378173059551052</v>
      </c>
      <c r="F41" s="121">
        <f>+K41/G41</f>
        <v>0.07813569734604904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>
        <v>14016666.64</v>
      </c>
      <c r="L41" s="124">
        <f>+H41-K41-J41</f>
        <v>10983333.36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96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/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2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42"/>
      <c r="L54" s="127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42"/>
      <c r="L55" s="127"/>
      <c r="M55" s="127"/>
    </row>
    <row r="56" spans="7:13" ht="12.75">
      <c r="G56" s="142"/>
      <c r="H56" s="142"/>
      <c r="I56" s="142"/>
      <c r="J56" s="142"/>
      <c r="K56" s="142"/>
      <c r="L56" s="127"/>
      <c r="M56" s="127"/>
    </row>
    <row r="57" spans="2:13" ht="12.75">
      <c r="B57" s="52"/>
      <c r="G57" s="142"/>
      <c r="H57" s="142"/>
      <c r="I57" s="142"/>
      <c r="J57" s="142"/>
      <c r="K57" s="142"/>
      <c r="L57" s="127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</mergeCells>
  <printOptions/>
  <pageMargins left="0.35433070866141736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2016-01-12T15:21:01Z</cp:lastPrinted>
  <dcterms:created xsi:type="dcterms:W3CDTF">2015-11-06T15:48:46Z</dcterms:created>
  <dcterms:modified xsi:type="dcterms:W3CDTF">2016-01-12T15:51:13Z</dcterms:modified>
  <cp:category/>
  <cp:version/>
  <cp:contentType/>
  <cp:contentStatus/>
</cp:coreProperties>
</file>